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2465"/>
  </bookViews>
  <sheets>
    <sheet name="Доходы" sheetId="1" r:id="rId1"/>
  </sheets>
  <definedNames>
    <definedName name="_xlnm.Print_Area" localSheetId="0">Доходы!$A$1:$M$31</definedName>
  </definedNames>
  <calcPr calcId="145621"/>
</workbook>
</file>

<file path=xl/calcChain.xml><?xml version="1.0" encoding="utf-8"?>
<calcChain xmlns="http://schemas.openxmlformats.org/spreadsheetml/2006/main">
  <c r="G28" i="1" l="1"/>
  <c r="I28" i="1"/>
  <c r="K28" i="1"/>
  <c r="K27" i="1"/>
  <c r="I27" i="1"/>
  <c r="G27" i="1"/>
  <c r="F30" i="1"/>
  <c r="E30" i="1"/>
  <c r="D30" i="1"/>
  <c r="C30" i="1"/>
  <c r="I20" i="1"/>
  <c r="G20" i="1"/>
  <c r="K20" i="1"/>
  <c r="I23" i="1" l="1"/>
  <c r="H23" i="1"/>
  <c r="H24" i="1"/>
  <c r="H25" i="1"/>
  <c r="H26" i="1"/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1" i="1"/>
  <c r="K22" i="1"/>
  <c r="K23" i="1"/>
  <c r="K24" i="1"/>
  <c r="K25" i="1"/>
  <c r="K26" i="1"/>
  <c r="K29" i="1"/>
  <c r="K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1" i="1"/>
  <c r="I22" i="1"/>
  <c r="I24" i="1"/>
  <c r="I25" i="1"/>
  <c r="I26" i="1"/>
  <c r="I29" i="1"/>
  <c r="I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1" i="1"/>
  <c r="G22" i="1"/>
  <c r="G23" i="1"/>
  <c r="G24" i="1"/>
  <c r="G25" i="1"/>
  <c r="G26" i="1"/>
  <c r="G29" i="1"/>
  <c r="G6" i="1"/>
  <c r="H7" i="1" l="1"/>
  <c r="H8" i="1"/>
  <c r="H9" i="1"/>
  <c r="H10" i="1"/>
  <c r="H11" i="1"/>
  <c r="H12" i="1"/>
  <c r="H13" i="1"/>
  <c r="H14" i="1"/>
  <c r="H16" i="1"/>
  <c r="H17" i="1"/>
  <c r="H18" i="1"/>
  <c r="H19" i="1"/>
  <c r="H21" i="1"/>
  <c r="H22" i="1"/>
  <c r="H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1" i="1"/>
  <c r="L22" i="1"/>
  <c r="L23" i="1"/>
  <c r="L24" i="1"/>
  <c r="L25" i="1"/>
  <c r="L26" i="1"/>
  <c r="L29" i="1"/>
  <c r="L6" i="1"/>
  <c r="J7" i="1"/>
  <c r="J8" i="1"/>
  <c r="J9" i="1"/>
  <c r="J10" i="1"/>
  <c r="J11" i="1"/>
  <c r="J12" i="1"/>
  <c r="J13" i="1"/>
  <c r="J14" i="1"/>
  <c r="J16" i="1"/>
  <c r="J17" i="1"/>
  <c r="J18" i="1"/>
  <c r="J19" i="1"/>
  <c r="J21" i="1"/>
  <c r="J22" i="1"/>
  <c r="J23" i="1"/>
  <c r="J24" i="1"/>
  <c r="J25" i="1"/>
  <c r="J26" i="1"/>
  <c r="J6" i="1"/>
  <c r="I30" i="1" l="1"/>
  <c r="K30" i="1"/>
  <c r="G30" i="1"/>
  <c r="H30" i="1"/>
  <c r="L30" i="1"/>
  <c r="J30" i="1"/>
</calcChain>
</file>

<file path=xl/sharedStrings.xml><?xml version="1.0" encoding="utf-8"?>
<sst xmlns="http://schemas.openxmlformats.org/spreadsheetml/2006/main" count="103" uniqueCount="91">
  <si>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</si>
  <si>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</si>
  <si>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</si>
  <si>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</si>
  <si>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Земельный налог</t>
  </si>
  <si>
    <t>Акцизы по подакцизным товарам (продукции), производимым на территории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</si>
  <si>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</si>
  <si>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</si>
  <si>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Дотации бюджетам бюджетной системы Российской Федерации
</t>
  </si>
  <si>
    <t>Иные межбюджетные трансферты</t>
  </si>
  <si>
    <t>Всего доходы бюджета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</si>
  <si>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</si>
  <si>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</si>
  <si>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</si>
  <si>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</si>
  <si>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</si>
  <si>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</si>
  <si>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Налог на имущество физических лиц</t>
  </si>
  <si>
    <t>Возврат остатков субсидий, субвенций и иных межбюджетных трансфертов, имеющих целевое назначение, прошлых лет</t>
  </si>
  <si>
    <t>Задолженность и перерасчеты по отмененным налогам, сборам и иным обязательным платежам</t>
  </si>
  <si>
    <t>х</t>
  </si>
  <si>
    <t>Налог на доходы физических лиц</t>
  </si>
  <si>
    <t>к первоначально утвержденному бюджету</t>
  </si>
  <si>
    <t>к уточненному бюджету</t>
  </si>
  <si>
    <t xml:space="preserve">к предыдущему за отчетным </t>
  </si>
  <si>
    <t>Плановые назначения (первая редакция бюджета), тыс. руб.</t>
  </si>
  <si>
    <t>Плановые назначения (последняя редакция бюджета),тыс. руб.</t>
  </si>
  <si>
    <t>КБК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</si>
  <si>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</si>
  <si>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</si>
  <si>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</si>
  <si>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</si>
  <si>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</si>
  <si>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</si>
  <si>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</si>
  <si>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</si>
  <si>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</si>
  <si>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1 01 02000 01 0000 110</t>
  </si>
  <si>
    <t xml:space="preserve">1 03 02000 01 0000 110
</t>
  </si>
  <si>
    <t xml:space="preserve">1 05 01000 00 0000 110
</t>
  </si>
  <si>
    <t xml:space="preserve">1 05 02000 02 0000 110
</t>
  </si>
  <si>
    <t xml:space="preserve">1 05 03000 01 0000 110
</t>
  </si>
  <si>
    <t xml:space="preserve">1 05 04000 02 0000 110
</t>
  </si>
  <si>
    <t xml:space="preserve">1 06 01000 00 0000 110
</t>
  </si>
  <si>
    <t xml:space="preserve">1 06 06000 00 0000 110
</t>
  </si>
  <si>
    <t xml:space="preserve">1 08 00000 00 0000 000
</t>
  </si>
  <si>
    <t xml:space="preserve">1 09 00000 00 0000 000
</t>
  </si>
  <si>
    <t xml:space="preserve">1 11 00000 00 0000 000
</t>
  </si>
  <si>
    <t xml:space="preserve">1 12 00000 00 0000 000
</t>
  </si>
  <si>
    <t>1 13 00000 00 0000 000</t>
  </si>
  <si>
    <t>Доходы от оказания платных услуг и компенсации затрат государства</t>
  </si>
  <si>
    <t xml:space="preserve">1 14 00000 00 0000 000
</t>
  </si>
  <si>
    <t xml:space="preserve">1 16 00000 00 0000 000
</t>
  </si>
  <si>
    <t xml:space="preserve">1 17 00000 00 0000 000
</t>
  </si>
  <si>
    <t xml:space="preserve">2 02 10000 00 0000 150
</t>
  </si>
  <si>
    <t xml:space="preserve">2 02 20000 00 0000 150
</t>
  </si>
  <si>
    <t xml:space="preserve">2 02 40000 00 0000 150
</t>
  </si>
  <si>
    <t>Наименование доходных источников</t>
  </si>
  <si>
    <t>%</t>
  </si>
  <si>
    <t>тыс. руб.</t>
  </si>
  <si>
    <t>11</t>
  </si>
  <si>
    <t>12</t>
  </si>
  <si>
    <t>Отклонение</t>
  </si>
  <si>
    <t xml:space="preserve">2 02 30000 00 0000 150
</t>
  </si>
  <si>
    <t>13</t>
  </si>
  <si>
    <t>Причины отклонения от первоначального бюджета</t>
  </si>
  <si>
    <t>Исполнено за 2020 год, тыс. руб.</t>
  </si>
  <si>
    <t>Поступление доходов в большем объеме  связано с поступлением разовых платежей</t>
  </si>
  <si>
    <t xml:space="preserve">2 19 00000 00 0000 150
</t>
  </si>
  <si>
    <t>Доходный источник, носящий непрогнозируемый характер</t>
  </si>
  <si>
    <t>Увеличение иных межбюджетных трансфетров в течение финансового года</t>
  </si>
  <si>
    <t>Поступление налога в бюджет города Вологды обусловлено увеличением показателей экономической деятельности налогоплательщиков</t>
  </si>
  <si>
    <t>Непрогнозируемый доходный источник</t>
  </si>
  <si>
    <t>Исполнено за 2021 год, тыс. руб.</t>
  </si>
  <si>
    <t>1 15 00000 00 0000 000</t>
  </si>
  <si>
    <t>Административные платежи и сборы</t>
  </si>
  <si>
    <t>АНАЛИТИЧЕСКИЕ ДАННЫЕ О ДОХОДАХ МУНИЦИПАЛЬНОГО ОБРАЗОВАНИЯ "ГОРОД ВОЛОГДА" ЗА 2021 ГОД ПО ВИДАМ ДОХОДОВ В СРАВНЕНИИ С ПЕРВОНАЧАЛЬНО УТВЕРЖДЕННЫМ РЕШЕНИЕМ О БЮДЖЕТЕ ЗНАЧЕНИЯМИ И С УТОЧНЕННЫМИ ЗНАЧЕНИЯМИ С УЧЕТОМ ВНЕСЕННЫХ ИЗМЕНЕНИЙ, А ТАКЖЕ ФАКТИЧЕСКИМИ ДОХОДАМИ ЗА ПРЕДЫДУЩИЙ ОТЧЕТНЫЙ ФИНАНСОВЫЙ ГОД</t>
  </si>
  <si>
    <t xml:space="preserve">2 03 04000 04 0000 150
</t>
  </si>
  <si>
    <t xml:space="preserve">Безвозмездные поступления от государственных (муниципальных) организаций в бюджеты городских округов
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</si>
  <si>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</si>
  <si>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</si>
  <si>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Перевыполнение плановых назначений обусловлено за счет поступления дебиторской задолженности прошлых лет, поступления незапланированных доходов, носящих разовый характер</t>
  </si>
  <si>
    <t>Перевыполнение плановых назначений обусловлено изменением законодательства, повышены ставки коэффициентов;</t>
  </si>
  <si>
    <t>Перевыполнение плановых назначений обусловлено тем, что реализация имущества состоялась по цене, превышающей начальную цену аукциона.</t>
  </si>
  <si>
    <t>Увеличение субсидий бюджетам бюджетной системы Российской Федерации в течение финансового года</t>
  </si>
  <si>
    <t>Увеличение дотаций бюджетам бюджетной системы Российской Федерации в течение финансового года</t>
  </si>
  <si>
    <t>Увеличение субвенций бюджетам бюджетной системы Российской Федерации в течение финансового года</t>
  </si>
  <si>
    <t>Поступление налога в большем объеме связано  с уплатой дивидендов в большем объеме к аналогичному периоду прошлого года, а также с дополнительным привлечением денежных средств по результатам комиссий по легализации налоговой базы</t>
  </si>
  <si>
    <t>Поступление налога в большем объеме обусловлено увеличением количества налогоплательщиков, перешедших на упрощенную систему налогообложения с 1 января 2021 годах</t>
  </si>
  <si>
    <t>Поступление налога в большем объеме связано с увеличением выданных патентов налогоплательщикам, применяющих патентную систему налогообложения, а также с расширением перечня видов деятельности, в отношении которых можно применять патентную систему налогообложения</t>
  </si>
  <si>
    <t>Неисполнение доходного источника от первоначально установленного бюджета обусловлено переносом задания по данному доходному источнику на другой КБК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</si>
</sst>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;[Red]\-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61">
    <xf numFmtId="0" fontId="0" fillId="0" borderId="0" xfId="0"/>
    <xf numFmtId="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1" fillId="0" borderId="1" xfId="0" applyNumberFormat="1" applyFont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2" fontId="2" fillId="0" borderId="0" xfId="0" applyNumberFormat="1" applyFont="1" applyAlignment="1">
      <alignment vertical="center" wrapText="1"/>
    </xf>
    <xf numFmtId="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9" fontId="2" fillId="0" borderId="0" xfId="1" applyFont="1" applyAlignment="1">
      <alignment vertical="center"/>
    </xf>
    <xf numFmtId="9" fontId="2" fillId="0" borderId="0" xfId="0" applyNumberFormat="1" applyFont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justify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/>
    </xf>
    <xf numFmtId="9" fontId="2" fillId="0" borderId="0" xfId="0" applyNumberFormat="1" applyFont="1" applyFill="1" applyAlignment="1">
      <alignment vertical="center"/>
    </xf>
    <xf numFmtId="9" fontId="2" fillId="0" borderId="0" xfId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0" fontId="3" fillId="0" borderId="5" xfId="0" applyFont="1" applyBorder="1" applyAlignment="1">
      <alignment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3" fillId="0" borderId="1" xfId="0" applyFont="1" applyBorder="1" applyAlignment="1">
      <alignment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topLeftCell="A22" zoomScale="66" zoomScaleNormal="66" workbookViewId="0">
      <selection activeCell="B38" sqref="B38"/>
    </sheetView>
  </sheetViews>
  <sheetFormatPr defaultRowHeight="15.75" x14ac:dyDescent="0.25"/>
  <cols>
    <col min="1" max="1" width="26.28515625" style="9" customWidth="1"/>
    <col min="2" max="2" width="43.140625" style="9" customWidth="1"/>
    <col min="3" max="3" width="17.85546875" style="9" customWidth="1"/>
    <col min="4" max="4" width="16.140625" style="9" customWidth="1"/>
    <col min="5" max="5" width="15.85546875" style="9" customWidth="1"/>
    <col min="6" max="6" width="15.28515625" style="57" customWidth="1"/>
    <col min="7" max="7" width="13.85546875" style="9" customWidth="1"/>
    <col min="8" max="8" width="10.28515625" style="57" customWidth="1"/>
    <col min="9" max="9" width="14.85546875" style="9" customWidth="1"/>
    <col min="10" max="10" width="9.42578125" style="9" customWidth="1"/>
    <col min="11" max="11" width="15.42578125" style="9" customWidth="1"/>
    <col min="12" max="12" width="17.5703125" style="9" customWidth="1"/>
    <col min="13" max="13" width="43.5703125" style="13" customWidth="1"/>
    <col min="14" max="14" width="62.28515625" style="9" customWidth="1"/>
    <col min="15" max="15" width="9.140625" style="9"/>
    <col min="16" max="16" width="10.7109375" style="9" customWidth="1"/>
    <col min="17" max="16384" width="9.140625" style="9"/>
  </cols>
  <sheetData>
    <row r="1" spans="1:16" ht="72" customHeight="1" x14ac:dyDescent="0.25">
      <c r="A1" s="40" t="s">
        <v>76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6" ht="27" customHeight="1" x14ac:dyDescent="0.25">
      <c r="A2" s="52" t="s">
        <v>27</v>
      </c>
      <c r="B2" s="49" t="s">
        <v>57</v>
      </c>
      <c r="C2" s="49" t="s">
        <v>66</v>
      </c>
      <c r="D2" s="46" t="s">
        <v>25</v>
      </c>
      <c r="E2" s="46" t="s">
        <v>26</v>
      </c>
      <c r="F2" s="37" t="s">
        <v>73</v>
      </c>
      <c r="G2" s="41" t="s">
        <v>62</v>
      </c>
      <c r="H2" s="42"/>
      <c r="I2" s="42"/>
      <c r="J2" s="42"/>
      <c r="K2" s="42"/>
      <c r="L2" s="43"/>
      <c r="M2" s="37" t="s">
        <v>65</v>
      </c>
    </row>
    <row r="3" spans="1:16" s="7" customFormat="1" ht="46.5" customHeight="1" x14ac:dyDescent="0.25">
      <c r="A3" s="53"/>
      <c r="B3" s="50"/>
      <c r="C3" s="50"/>
      <c r="D3" s="47"/>
      <c r="E3" s="47"/>
      <c r="F3" s="38"/>
      <c r="G3" s="44" t="s">
        <v>22</v>
      </c>
      <c r="H3" s="45"/>
      <c r="I3" s="44" t="s">
        <v>23</v>
      </c>
      <c r="J3" s="45"/>
      <c r="K3" s="44" t="s">
        <v>24</v>
      </c>
      <c r="L3" s="45"/>
      <c r="M3" s="38"/>
    </row>
    <row r="4" spans="1:16" s="7" customFormat="1" ht="31.5" customHeight="1" x14ac:dyDescent="0.25">
      <c r="A4" s="54"/>
      <c r="B4" s="51"/>
      <c r="C4" s="51"/>
      <c r="D4" s="48"/>
      <c r="E4" s="48"/>
      <c r="F4" s="39"/>
      <c r="G4" s="27" t="s">
        <v>59</v>
      </c>
      <c r="H4" s="58" t="s">
        <v>58</v>
      </c>
      <c r="I4" s="27" t="s">
        <v>59</v>
      </c>
      <c r="J4" s="27" t="s">
        <v>58</v>
      </c>
      <c r="K4" s="27" t="s">
        <v>59</v>
      </c>
      <c r="L4" s="27" t="s">
        <v>58</v>
      </c>
      <c r="M4" s="39"/>
    </row>
    <row r="5" spans="1:16" s="7" customFormat="1" x14ac:dyDescent="0.25">
      <c r="A5" s="20">
        <v>1</v>
      </c>
      <c r="B5" s="12" t="s">
        <v>28</v>
      </c>
      <c r="C5" s="12" t="s">
        <v>29</v>
      </c>
      <c r="D5" s="12" t="s">
        <v>30</v>
      </c>
      <c r="E5" s="12" t="s">
        <v>31</v>
      </c>
      <c r="F5" s="55" t="s">
        <v>32</v>
      </c>
      <c r="G5" s="12" t="s">
        <v>33</v>
      </c>
      <c r="H5" s="55" t="s">
        <v>34</v>
      </c>
      <c r="I5" s="12" t="s">
        <v>35</v>
      </c>
      <c r="J5" s="12" t="s">
        <v>36</v>
      </c>
      <c r="K5" s="12" t="s">
        <v>60</v>
      </c>
      <c r="L5" s="12" t="s">
        <v>61</v>
      </c>
      <c r="M5" s="14" t="s">
        <v>64</v>
      </c>
    </row>
    <row r="6" spans="1:16" ht="141" customHeight="1" x14ac:dyDescent="0.25">
      <c r="A6" s="19" t="s">
        <v>37</v>
      </c>
      <c r="B6" s="1" t="s">
        <v>21</v>
      </c>
      <c r="C6" s="5">
        <v>1758339.4507200001</v>
      </c>
      <c r="D6" s="5">
        <v>1669136.7</v>
      </c>
      <c r="E6" s="5">
        <v>1958136.7</v>
      </c>
      <c r="F6" s="56">
        <v>2011227.5677400001</v>
      </c>
      <c r="G6" s="5">
        <f>F6-D6</f>
        <v>342090.86774000013</v>
      </c>
      <c r="H6" s="56">
        <f>F6/D6*100</f>
        <v>120.49507794897806</v>
      </c>
      <c r="I6" s="5">
        <f>F6-E6</f>
        <v>53090.867740000132</v>
      </c>
      <c r="J6" s="5">
        <f>F6/E6*100</f>
        <v>102.71129527065195</v>
      </c>
      <c r="K6" s="5">
        <f>F6-C6</f>
        <v>252888.11702000001</v>
      </c>
      <c r="L6" s="5">
        <f>F6/C6*100</f>
        <v>114.38221254243304</v>
      </c>
      <c r="M6" s="31" t="s">
        <v>87</v>
      </c>
      <c r="N6" s="8"/>
      <c r="O6" s="8"/>
      <c r="P6" s="10"/>
    </row>
    <row r="7" spans="1:16" ht="64.5" customHeight="1" x14ac:dyDescent="0.25">
      <c r="A7" s="21" t="s">
        <v>38</v>
      </c>
      <c r="B7" s="2" t="s">
        <v>5</v>
      </c>
      <c r="C7" s="5">
        <v>7913.0768200000002</v>
      </c>
      <c r="D7" s="5">
        <v>8174.2</v>
      </c>
      <c r="E7" s="5">
        <v>8174.2</v>
      </c>
      <c r="F7" s="56">
        <v>8964.3044200000004</v>
      </c>
      <c r="G7" s="5">
        <f t="shared" ref="G7:G30" si="0">F7-D7</f>
        <v>790.10442000000057</v>
      </c>
      <c r="H7" s="56">
        <f t="shared" ref="H7:H30" si="1">F7/D7*100</f>
        <v>109.66583176335301</v>
      </c>
      <c r="I7" s="5">
        <f t="shared" ref="I7:I30" si="2">F7-E7</f>
        <v>790.10442000000057</v>
      </c>
      <c r="J7" s="5">
        <f t="shared" ref="J7:J30" si="3">F7/E7*100</f>
        <v>109.66583176335301</v>
      </c>
      <c r="K7" s="5">
        <f t="shared" ref="K7:K30" si="4">F7-C7</f>
        <v>1051.2276000000002</v>
      </c>
      <c r="L7" s="5">
        <f t="shared" ref="L7:L30" si="5">F7/C7*100</f>
        <v>113.28468842035076</v>
      </c>
      <c r="M7" s="23" t="s">
        <v>20</v>
      </c>
      <c r="N7" s="8"/>
      <c r="O7" s="8"/>
      <c r="P7" s="10"/>
    </row>
    <row r="8" spans="1:16" ht="102.75" customHeight="1" x14ac:dyDescent="0.25">
      <c r="A8" s="21" t="s">
        <v>39</v>
      </c>
      <c r="B8" s="1" t="s">
        <v>0</v>
      </c>
      <c r="C8" s="5">
        <v>303652.95335999998</v>
      </c>
      <c r="D8" s="5">
        <v>467300.2</v>
      </c>
      <c r="E8" s="5">
        <v>597300.19999999995</v>
      </c>
      <c r="F8" s="56">
        <v>612892.51396999997</v>
      </c>
      <c r="G8" s="5">
        <f t="shared" si="0"/>
        <v>145592.31396999996</v>
      </c>
      <c r="H8" s="56">
        <f t="shared" si="1"/>
        <v>131.15605642154657</v>
      </c>
      <c r="I8" s="5">
        <f t="shared" si="2"/>
        <v>15592.313970000017</v>
      </c>
      <c r="J8" s="5">
        <f t="shared" si="3"/>
        <v>102.61046521832739</v>
      </c>
      <c r="K8" s="5">
        <f t="shared" si="4"/>
        <v>309239.56060999999</v>
      </c>
      <c r="L8" s="5">
        <f t="shared" si="5"/>
        <v>201.83980007050243</v>
      </c>
      <c r="M8" s="31" t="s">
        <v>88</v>
      </c>
      <c r="N8" s="11"/>
      <c r="O8" s="8"/>
      <c r="P8" s="10"/>
    </row>
    <row r="9" spans="1:16" ht="151.5" customHeight="1" x14ac:dyDescent="0.25">
      <c r="A9" s="21" t="s">
        <v>40</v>
      </c>
      <c r="B9" s="1" t="s">
        <v>1</v>
      </c>
      <c r="C9" s="5">
        <v>192377.8057</v>
      </c>
      <c r="D9" s="5">
        <v>55000</v>
      </c>
      <c r="E9" s="5">
        <v>57000</v>
      </c>
      <c r="F9" s="56">
        <v>59373.149219999999</v>
      </c>
      <c r="G9" s="5">
        <f t="shared" si="0"/>
        <v>4373.1492199999993</v>
      </c>
      <c r="H9" s="56">
        <f t="shared" si="1"/>
        <v>107.9511804</v>
      </c>
      <c r="I9" s="5">
        <f t="shared" si="2"/>
        <v>2373.1492199999993</v>
      </c>
      <c r="J9" s="5">
        <f t="shared" si="3"/>
        <v>104.16341968421052</v>
      </c>
      <c r="K9" s="5">
        <f t="shared" si="4"/>
        <v>-133004.65648000001</v>
      </c>
      <c r="L9" s="5">
        <f t="shared" si="5"/>
        <v>30.862785342602546</v>
      </c>
      <c r="M9" s="23" t="s">
        <v>20</v>
      </c>
      <c r="N9" s="8"/>
      <c r="O9" s="8"/>
      <c r="P9" s="10"/>
    </row>
    <row r="10" spans="1:16" ht="93" customHeight="1" x14ac:dyDescent="0.25">
      <c r="A10" s="21" t="s">
        <v>41</v>
      </c>
      <c r="B10" s="1" t="s">
        <v>2</v>
      </c>
      <c r="C10" s="5">
        <v>4506.6963400000004</v>
      </c>
      <c r="D10" s="5">
        <v>3000</v>
      </c>
      <c r="E10" s="5">
        <v>7200</v>
      </c>
      <c r="F10" s="56">
        <v>7203.9781199999998</v>
      </c>
      <c r="G10" s="5">
        <f t="shared" si="0"/>
        <v>4203.9781199999998</v>
      </c>
      <c r="H10" s="56">
        <f t="shared" si="1"/>
        <v>240.13260399999999</v>
      </c>
      <c r="I10" s="5">
        <f t="shared" si="2"/>
        <v>3.9781199999997625</v>
      </c>
      <c r="J10" s="5">
        <f t="shared" si="3"/>
        <v>100.05525166666666</v>
      </c>
      <c r="K10" s="5">
        <f t="shared" si="4"/>
        <v>2697.2817799999993</v>
      </c>
      <c r="L10" s="5">
        <f t="shared" si="5"/>
        <v>159.8505329959728</v>
      </c>
      <c r="M10" s="23" t="s">
        <v>71</v>
      </c>
      <c r="N10" s="8"/>
      <c r="O10" s="8"/>
      <c r="P10" s="10"/>
    </row>
    <row r="11" spans="1:16" ht="176.25" customHeight="1" x14ac:dyDescent="0.25">
      <c r="A11" s="21" t="s">
        <v>42</v>
      </c>
      <c r="B11" s="2" t="s">
        <v>3</v>
      </c>
      <c r="C11" s="5">
        <v>29592.354749999999</v>
      </c>
      <c r="D11" s="5">
        <v>38035.1</v>
      </c>
      <c r="E11" s="5">
        <v>80000</v>
      </c>
      <c r="F11" s="56">
        <v>92171.005489999996</v>
      </c>
      <c r="G11" s="5">
        <f t="shared" si="0"/>
        <v>54135.905489999997</v>
      </c>
      <c r="H11" s="56">
        <f t="shared" si="1"/>
        <v>242.33143988053141</v>
      </c>
      <c r="I11" s="5">
        <f t="shared" si="2"/>
        <v>12171.005489999996</v>
      </c>
      <c r="J11" s="5">
        <f t="shared" si="3"/>
        <v>115.21375686249999</v>
      </c>
      <c r="K11" s="5">
        <f t="shared" si="4"/>
        <v>62578.650739999997</v>
      </c>
      <c r="L11" s="5">
        <f t="shared" si="5"/>
        <v>311.4689799736197</v>
      </c>
      <c r="M11" s="23" t="s">
        <v>89</v>
      </c>
      <c r="N11" s="8"/>
      <c r="O11" s="8"/>
      <c r="P11" s="10"/>
    </row>
    <row r="12" spans="1:16" ht="46.5" customHeight="1" x14ac:dyDescent="0.25">
      <c r="A12" s="22" t="s">
        <v>43</v>
      </c>
      <c r="B12" s="1" t="s">
        <v>17</v>
      </c>
      <c r="C12" s="5">
        <v>412259.0416</v>
      </c>
      <c r="D12" s="5">
        <v>460297.6</v>
      </c>
      <c r="E12" s="5">
        <v>460297.6</v>
      </c>
      <c r="F12" s="56">
        <v>491103.33526999998</v>
      </c>
      <c r="G12" s="5">
        <f t="shared" si="0"/>
        <v>30805.735270000005</v>
      </c>
      <c r="H12" s="56">
        <f t="shared" si="1"/>
        <v>106.6925691704671</v>
      </c>
      <c r="I12" s="5">
        <f t="shared" si="2"/>
        <v>30805.735270000005</v>
      </c>
      <c r="J12" s="5">
        <f t="shared" si="3"/>
        <v>106.6925691704671</v>
      </c>
      <c r="K12" s="5">
        <f t="shared" si="4"/>
        <v>78844.293669999985</v>
      </c>
      <c r="L12" s="5">
        <f t="shared" si="5"/>
        <v>119.12493983491568</v>
      </c>
      <c r="M12" s="23" t="s">
        <v>20</v>
      </c>
      <c r="N12" s="8"/>
      <c r="O12" s="8"/>
      <c r="P12" s="10"/>
    </row>
    <row r="13" spans="1:16" ht="35.25" customHeight="1" x14ac:dyDescent="0.25">
      <c r="A13" s="21" t="s">
        <v>44</v>
      </c>
      <c r="B13" s="1" t="s">
        <v>4</v>
      </c>
      <c r="C13" s="5">
        <v>210547.67796</v>
      </c>
      <c r="D13" s="5">
        <v>210640.4</v>
      </c>
      <c r="E13" s="5">
        <v>190640.4</v>
      </c>
      <c r="F13" s="56">
        <v>196145.64204000001</v>
      </c>
      <c r="G13" s="5">
        <f t="shared" si="0"/>
        <v>-14494.757959999988</v>
      </c>
      <c r="H13" s="56">
        <f t="shared" si="1"/>
        <v>93.118718935209017</v>
      </c>
      <c r="I13" s="5">
        <f t="shared" si="2"/>
        <v>5505.2420400000119</v>
      </c>
      <c r="J13" s="5">
        <f t="shared" si="3"/>
        <v>102.88776253092209</v>
      </c>
      <c r="K13" s="5">
        <f t="shared" si="4"/>
        <v>-14402.035919999995</v>
      </c>
      <c r="L13" s="5">
        <f t="shared" si="5"/>
        <v>93.159727022619492</v>
      </c>
      <c r="M13" s="23" t="s">
        <v>20</v>
      </c>
      <c r="N13" s="8"/>
      <c r="O13" s="8"/>
      <c r="P13" s="10"/>
    </row>
    <row r="14" spans="1:16" ht="103.5" customHeight="1" x14ac:dyDescent="0.25">
      <c r="A14" s="21" t="s">
        <v>45</v>
      </c>
      <c r="B14" s="1" t="s">
        <v>11</v>
      </c>
      <c r="C14" s="5">
        <v>70324.617830000003</v>
      </c>
      <c r="D14" s="5">
        <v>71232</v>
      </c>
      <c r="E14" s="5">
        <v>71867</v>
      </c>
      <c r="F14" s="56">
        <v>70808.377859999993</v>
      </c>
      <c r="G14" s="5">
        <f t="shared" si="0"/>
        <v>-423.62214000000677</v>
      </c>
      <c r="H14" s="56">
        <f t="shared" si="1"/>
        <v>99.405292368598381</v>
      </c>
      <c r="I14" s="5">
        <f t="shared" si="2"/>
        <v>-1058.6221400000068</v>
      </c>
      <c r="J14" s="5">
        <f t="shared" si="3"/>
        <v>98.52697045932068</v>
      </c>
      <c r="K14" s="5">
        <f t="shared" si="4"/>
        <v>483.76002999999037</v>
      </c>
      <c r="L14" s="5">
        <f t="shared" si="5"/>
        <v>100.68789571124212</v>
      </c>
      <c r="M14" s="23" t="s">
        <v>20</v>
      </c>
      <c r="N14" s="8"/>
      <c r="O14" s="8"/>
      <c r="P14" s="10"/>
    </row>
    <row r="15" spans="1:16" ht="77.25" customHeight="1" x14ac:dyDescent="0.25">
      <c r="A15" s="21" t="s">
        <v>46</v>
      </c>
      <c r="B15" s="36" t="s">
        <v>19</v>
      </c>
      <c r="C15" s="5">
        <v>14.220879999999999</v>
      </c>
      <c r="D15" s="5">
        <v>0</v>
      </c>
      <c r="E15" s="5">
        <v>0</v>
      </c>
      <c r="F15" s="56">
        <v>-6.4429999999999996</v>
      </c>
      <c r="G15" s="5">
        <f t="shared" si="0"/>
        <v>-6.4429999999999996</v>
      </c>
      <c r="H15" s="56">
        <v>0</v>
      </c>
      <c r="I15" s="5">
        <f t="shared" si="2"/>
        <v>-6.4429999999999996</v>
      </c>
      <c r="J15" s="5">
        <v>0</v>
      </c>
      <c r="K15" s="5">
        <f t="shared" si="4"/>
        <v>-20.663879999999999</v>
      </c>
      <c r="L15" s="5">
        <f t="shared" si="5"/>
        <v>-45.306619562221186</v>
      </c>
      <c r="M15" s="23" t="s">
        <v>72</v>
      </c>
      <c r="N15" s="8"/>
      <c r="O15" s="8"/>
      <c r="P15" s="10"/>
    </row>
    <row r="16" spans="1:16" ht="100.5" customHeight="1" x14ac:dyDescent="0.25">
      <c r="A16" s="32" t="s">
        <v>47</v>
      </c>
      <c r="B16" s="3" t="s">
        <v>12</v>
      </c>
      <c r="C16" s="5">
        <v>138189.54206000001</v>
      </c>
      <c r="D16" s="5">
        <v>127202.45</v>
      </c>
      <c r="E16" s="5">
        <v>206245.3</v>
      </c>
      <c r="F16" s="56">
        <v>222840.25125999999</v>
      </c>
      <c r="G16" s="5">
        <f t="shared" si="0"/>
        <v>95637.801259999993</v>
      </c>
      <c r="H16" s="56">
        <f t="shared" si="1"/>
        <v>175.18550252766357</v>
      </c>
      <c r="I16" s="5">
        <f t="shared" si="2"/>
        <v>16594.951260000002</v>
      </c>
      <c r="J16" s="5">
        <f t="shared" si="3"/>
        <v>108.04622033083906</v>
      </c>
      <c r="K16" s="5">
        <f t="shared" si="4"/>
        <v>84650.709199999983</v>
      </c>
      <c r="L16" s="5">
        <f t="shared" si="5"/>
        <v>161.25695760916975</v>
      </c>
      <c r="M16" s="23" t="s">
        <v>81</v>
      </c>
      <c r="N16" s="8"/>
      <c r="O16" s="8"/>
      <c r="P16" s="10"/>
    </row>
    <row r="17" spans="1:16" s="18" customFormat="1" ht="94.5" customHeight="1" x14ac:dyDescent="0.25">
      <c r="A17" s="32" t="s">
        <v>48</v>
      </c>
      <c r="B17" s="15" t="s">
        <v>13</v>
      </c>
      <c r="C17" s="5">
        <v>1599.6929399999999</v>
      </c>
      <c r="D17" s="5">
        <v>1343.5</v>
      </c>
      <c r="E17" s="5">
        <v>1343.5</v>
      </c>
      <c r="F17" s="56">
        <v>5858.9229599999999</v>
      </c>
      <c r="G17" s="5">
        <f t="shared" si="0"/>
        <v>4515.4229599999999</v>
      </c>
      <c r="H17" s="56">
        <f t="shared" si="1"/>
        <v>436.09400521027169</v>
      </c>
      <c r="I17" s="5">
        <f t="shared" si="2"/>
        <v>4515.4229599999999</v>
      </c>
      <c r="J17" s="5">
        <f t="shared" si="3"/>
        <v>436.09400521027169</v>
      </c>
      <c r="K17" s="5">
        <f t="shared" si="4"/>
        <v>4259.23002</v>
      </c>
      <c r="L17" s="5">
        <f t="shared" si="5"/>
        <v>366.25297352378141</v>
      </c>
      <c r="M17" s="23" t="s">
        <v>82</v>
      </c>
      <c r="N17" s="16"/>
      <c r="O17" s="16"/>
      <c r="P17" s="17"/>
    </row>
    <row r="18" spans="1:16" s="18" customFormat="1" ht="74.25" customHeight="1" x14ac:dyDescent="0.25">
      <c r="A18" s="33" t="s">
        <v>49</v>
      </c>
      <c r="B18" s="15" t="s">
        <v>50</v>
      </c>
      <c r="C18" s="5">
        <v>39262.852740000002</v>
      </c>
      <c r="D18" s="5">
        <v>30535.7</v>
      </c>
      <c r="E18" s="5">
        <v>35987.9</v>
      </c>
      <c r="F18" s="56">
        <v>41816.91908</v>
      </c>
      <c r="G18" s="5">
        <f t="shared" si="0"/>
        <v>11281.219079999999</v>
      </c>
      <c r="H18" s="56">
        <f t="shared" si="1"/>
        <v>136.94436046987624</v>
      </c>
      <c r="I18" s="5">
        <f t="shared" si="2"/>
        <v>5829.0190799999982</v>
      </c>
      <c r="J18" s="5">
        <f t="shared" si="3"/>
        <v>116.1971637133592</v>
      </c>
      <c r="K18" s="5">
        <f t="shared" si="4"/>
        <v>2554.0663399999976</v>
      </c>
      <c r="L18" s="5">
        <f t="shared" si="5"/>
        <v>106.5050452571878</v>
      </c>
      <c r="M18" s="23" t="s">
        <v>67</v>
      </c>
      <c r="N18" s="16"/>
      <c r="O18" s="16"/>
      <c r="P18" s="17"/>
    </row>
    <row r="19" spans="1:16" s="18" customFormat="1" ht="101.25" customHeight="1" x14ac:dyDescent="0.25">
      <c r="A19" s="32" t="s">
        <v>51</v>
      </c>
      <c r="B19" s="15" t="s">
        <v>14</v>
      </c>
      <c r="C19" s="5">
        <v>107491.70135</v>
      </c>
      <c r="D19" s="5">
        <v>65069.1</v>
      </c>
      <c r="E19" s="5">
        <v>94294</v>
      </c>
      <c r="F19" s="56">
        <v>116844.53929</v>
      </c>
      <c r="G19" s="5">
        <f t="shared" si="0"/>
        <v>51775.439290000002</v>
      </c>
      <c r="H19" s="56">
        <f t="shared" si="1"/>
        <v>179.56993302504569</v>
      </c>
      <c r="I19" s="5">
        <f t="shared" si="2"/>
        <v>22550.539290000001</v>
      </c>
      <c r="J19" s="5">
        <f t="shared" si="3"/>
        <v>123.91513700765691</v>
      </c>
      <c r="K19" s="5">
        <f t="shared" si="4"/>
        <v>9352.8379399999976</v>
      </c>
      <c r="L19" s="5">
        <f t="shared" si="5"/>
        <v>108.700986050585</v>
      </c>
      <c r="M19" s="23" t="s">
        <v>83</v>
      </c>
      <c r="N19" s="16"/>
      <c r="O19" s="16"/>
      <c r="P19" s="17"/>
    </row>
    <row r="20" spans="1:16" s="18" customFormat="1" ht="65.25" customHeight="1" x14ac:dyDescent="0.25">
      <c r="A20" s="32" t="s">
        <v>74</v>
      </c>
      <c r="B20" s="15" t="s">
        <v>75</v>
      </c>
      <c r="C20" s="5">
        <v>0</v>
      </c>
      <c r="D20" s="5">
        <v>0</v>
      </c>
      <c r="E20" s="5">
        <v>0</v>
      </c>
      <c r="F20" s="56">
        <v>6.4</v>
      </c>
      <c r="G20" s="5">
        <f t="shared" si="0"/>
        <v>6.4</v>
      </c>
      <c r="H20" s="56">
        <v>0</v>
      </c>
      <c r="I20" s="5">
        <f t="shared" si="2"/>
        <v>6.4</v>
      </c>
      <c r="J20" s="5">
        <v>0</v>
      </c>
      <c r="K20" s="5">
        <f t="shared" si="4"/>
        <v>6.4</v>
      </c>
      <c r="L20" s="5">
        <v>0</v>
      </c>
      <c r="M20" s="23" t="s">
        <v>20</v>
      </c>
      <c r="N20" s="16"/>
      <c r="O20" s="16"/>
      <c r="P20" s="17"/>
    </row>
    <row r="21" spans="1:16" s="18" customFormat="1" ht="72" customHeight="1" x14ac:dyDescent="0.25">
      <c r="A21" s="32" t="s">
        <v>52</v>
      </c>
      <c r="B21" s="15" t="s">
        <v>15</v>
      </c>
      <c r="C21" s="5">
        <v>67577.342009999993</v>
      </c>
      <c r="D21" s="5">
        <v>39625.949999999997</v>
      </c>
      <c r="E21" s="5">
        <v>43001.7</v>
      </c>
      <c r="F21" s="56">
        <v>41842.48515</v>
      </c>
      <c r="G21" s="5">
        <f t="shared" si="0"/>
        <v>2216.5351500000033</v>
      </c>
      <c r="H21" s="56">
        <f t="shared" si="1"/>
        <v>105.59364545203334</v>
      </c>
      <c r="I21" s="5">
        <f t="shared" si="2"/>
        <v>-1159.2148499999967</v>
      </c>
      <c r="J21" s="5">
        <f t="shared" si="3"/>
        <v>97.30425808747097</v>
      </c>
      <c r="K21" s="5">
        <f t="shared" si="4"/>
        <v>-25734.856859999993</v>
      </c>
      <c r="L21" s="5">
        <f t="shared" si="5"/>
        <v>61.917920867334807</v>
      </c>
      <c r="M21" s="23" t="s">
        <v>20</v>
      </c>
      <c r="N21" s="16"/>
      <c r="O21" s="16"/>
      <c r="P21" s="17"/>
    </row>
    <row r="22" spans="1:16" s="18" customFormat="1" ht="88.5" customHeight="1" x14ac:dyDescent="0.25">
      <c r="A22" s="32" t="s">
        <v>53</v>
      </c>
      <c r="B22" s="15" t="s">
        <v>16</v>
      </c>
      <c r="C22" s="5">
        <v>40001.865169999997</v>
      </c>
      <c r="D22" s="5">
        <v>43153</v>
      </c>
      <c r="E22" s="5">
        <v>25059.599999999999</v>
      </c>
      <c r="F22" s="56">
        <v>24889.235990000001</v>
      </c>
      <c r="G22" s="5">
        <f t="shared" si="0"/>
        <v>-18263.764009999999</v>
      </c>
      <c r="H22" s="56">
        <f t="shared" si="1"/>
        <v>57.67672233680161</v>
      </c>
      <c r="I22" s="5">
        <f t="shared" si="2"/>
        <v>-170.36400999999751</v>
      </c>
      <c r="J22" s="5">
        <f t="shared" si="3"/>
        <v>99.320164687385287</v>
      </c>
      <c r="K22" s="5">
        <f t="shared" si="4"/>
        <v>-15112.629179999996</v>
      </c>
      <c r="L22" s="5">
        <f t="shared" si="5"/>
        <v>62.220188694266334</v>
      </c>
      <c r="M22" s="23" t="s">
        <v>90</v>
      </c>
      <c r="N22" s="16"/>
      <c r="O22" s="16"/>
      <c r="P22" s="17"/>
    </row>
    <row r="23" spans="1:16" ht="63" customHeight="1" x14ac:dyDescent="0.25">
      <c r="A23" s="32" t="s">
        <v>54</v>
      </c>
      <c r="B23" s="4" t="s">
        <v>8</v>
      </c>
      <c r="C23" s="5">
        <v>376572</v>
      </c>
      <c r="D23" s="5">
        <v>364461.1</v>
      </c>
      <c r="E23" s="5">
        <v>527548.5</v>
      </c>
      <c r="F23" s="56">
        <v>527548.5</v>
      </c>
      <c r="G23" s="5">
        <f t="shared" si="0"/>
        <v>163087.40000000002</v>
      </c>
      <c r="H23" s="56">
        <f t="shared" si="1"/>
        <v>144.74754644597186</v>
      </c>
      <c r="I23" s="5">
        <f t="shared" si="2"/>
        <v>0</v>
      </c>
      <c r="J23" s="5">
        <f t="shared" si="3"/>
        <v>100</v>
      </c>
      <c r="K23" s="5">
        <f t="shared" si="4"/>
        <v>150976.5</v>
      </c>
      <c r="L23" s="5">
        <f t="shared" si="5"/>
        <v>140.09233294031421</v>
      </c>
      <c r="M23" s="23" t="s">
        <v>85</v>
      </c>
      <c r="N23" s="8"/>
      <c r="O23" s="8"/>
      <c r="P23" s="10"/>
    </row>
    <row r="24" spans="1:16" ht="74.25" customHeight="1" x14ac:dyDescent="0.25">
      <c r="A24" s="34" t="s">
        <v>55</v>
      </c>
      <c r="B24" s="4" t="s">
        <v>6</v>
      </c>
      <c r="C24" s="5">
        <v>2509748.33604</v>
      </c>
      <c r="D24" s="26">
        <v>2194966.7999999998</v>
      </c>
      <c r="E24" s="26">
        <v>3729888.7</v>
      </c>
      <c r="F24" s="56">
        <v>3632030.7016199999</v>
      </c>
      <c r="G24" s="5">
        <f t="shared" si="0"/>
        <v>1437063.9016200001</v>
      </c>
      <c r="H24" s="56">
        <f t="shared" si="1"/>
        <v>165.4708718883584</v>
      </c>
      <c r="I24" s="5">
        <f t="shared" si="2"/>
        <v>-97857.998380000237</v>
      </c>
      <c r="J24" s="5">
        <f t="shared" si="3"/>
        <v>97.376382882953038</v>
      </c>
      <c r="K24" s="5">
        <f t="shared" si="4"/>
        <v>1122282.36558</v>
      </c>
      <c r="L24" s="5">
        <f t="shared" si="5"/>
        <v>144.71692836544682</v>
      </c>
      <c r="M24" s="23" t="s">
        <v>84</v>
      </c>
      <c r="N24" s="8"/>
      <c r="O24" s="8"/>
      <c r="P24" s="10"/>
    </row>
    <row r="25" spans="1:16" ht="58.5" customHeight="1" x14ac:dyDescent="0.25">
      <c r="A25" s="35" t="s">
        <v>63</v>
      </c>
      <c r="B25" s="4" t="s">
        <v>7</v>
      </c>
      <c r="C25" s="5">
        <v>3678767.4210000001</v>
      </c>
      <c r="D25" s="26">
        <v>3674251.2</v>
      </c>
      <c r="E25" s="26">
        <v>4052841.6</v>
      </c>
      <c r="F25" s="56">
        <v>4052156.8338799998</v>
      </c>
      <c r="G25" s="5">
        <f t="shared" si="0"/>
        <v>377905.63387999963</v>
      </c>
      <c r="H25" s="56">
        <f t="shared" si="1"/>
        <v>110.28524217070405</v>
      </c>
      <c r="I25" s="5">
        <f t="shared" si="2"/>
        <v>-684.76612000027671</v>
      </c>
      <c r="J25" s="5">
        <f t="shared" si="3"/>
        <v>99.983104049267553</v>
      </c>
      <c r="K25" s="5">
        <f t="shared" si="4"/>
        <v>373389.41287999973</v>
      </c>
      <c r="L25" s="5">
        <f t="shared" si="5"/>
        <v>110.14985102750805</v>
      </c>
      <c r="M25" s="23" t="s">
        <v>86</v>
      </c>
      <c r="N25" s="8"/>
      <c r="O25" s="8"/>
      <c r="P25" s="10"/>
    </row>
    <row r="26" spans="1:16" ht="51" customHeight="1" x14ac:dyDescent="0.25">
      <c r="A26" s="35" t="s">
        <v>56</v>
      </c>
      <c r="B26" s="4" t="s">
        <v>9</v>
      </c>
      <c r="C26" s="5">
        <v>8481.3623200000002</v>
      </c>
      <c r="D26" s="5">
        <v>580</v>
      </c>
      <c r="E26" s="5">
        <v>13713</v>
      </c>
      <c r="F26" s="56">
        <v>12213.82115</v>
      </c>
      <c r="G26" s="5">
        <f t="shared" si="0"/>
        <v>11633.82115</v>
      </c>
      <c r="H26" s="56">
        <f t="shared" si="1"/>
        <v>2105.8312327586209</v>
      </c>
      <c r="I26" s="5">
        <f t="shared" si="2"/>
        <v>-1499.1788500000002</v>
      </c>
      <c r="J26" s="5">
        <f t="shared" si="3"/>
        <v>89.067462626704582</v>
      </c>
      <c r="K26" s="5">
        <f t="shared" si="4"/>
        <v>3732.4588299999996</v>
      </c>
      <c r="L26" s="5">
        <f t="shared" si="5"/>
        <v>144.00777480285737</v>
      </c>
      <c r="M26" s="23" t="s">
        <v>70</v>
      </c>
      <c r="N26" s="8"/>
      <c r="O26" s="8"/>
      <c r="P26" s="10"/>
    </row>
    <row r="27" spans="1:16" ht="78" customHeight="1" x14ac:dyDescent="0.25">
      <c r="A27" s="32" t="s">
        <v>77</v>
      </c>
      <c r="B27" s="30" t="s">
        <v>78</v>
      </c>
      <c r="C27" s="5">
        <v>0</v>
      </c>
      <c r="D27" s="5">
        <v>0</v>
      </c>
      <c r="E27" s="5">
        <v>0</v>
      </c>
      <c r="F27" s="56">
        <v>634.56047999999998</v>
      </c>
      <c r="G27" s="5">
        <f t="shared" ref="G27:G28" si="6">F27-D27</f>
        <v>634.56047999999998</v>
      </c>
      <c r="H27" s="56">
        <v>0</v>
      </c>
      <c r="I27" s="5">
        <f t="shared" ref="I27:I28" si="7">F27-E27</f>
        <v>634.56047999999998</v>
      </c>
      <c r="J27" s="5"/>
      <c r="K27" s="5">
        <f t="shared" ref="K27:K28" si="8">F27-C27</f>
        <v>634.56047999999998</v>
      </c>
      <c r="L27" s="5">
        <v>0</v>
      </c>
      <c r="M27" s="23" t="s">
        <v>69</v>
      </c>
      <c r="N27" s="8"/>
      <c r="O27" s="8"/>
      <c r="P27" s="10"/>
    </row>
    <row r="28" spans="1:16" ht="155.25" customHeight="1" x14ac:dyDescent="0.25">
      <c r="A28" s="32" t="s">
        <v>80</v>
      </c>
      <c r="B28" s="4" t="s">
        <v>79</v>
      </c>
      <c r="C28" s="5">
        <v>0</v>
      </c>
      <c r="D28" s="5">
        <v>0</v>
      </c>
      <c r="E28" s="5">
        <v>0</v>
      </c>
      <c r="F28" s="56">
        <v>26675.941630000001</v>
      </c>
      <c r="G28" s="5">
        <f t="shared" si="6"/>
        <v>26675.941630000001</v>
      </c>
      <c r="H28" s="56">
        <v>0</v>
      </c>
      <c r="I28" s="5">
        <f t="shared" si="7"/>
        <v>26675.941630000001</v>
      </c>
      <c r="J28" s="5"/>
      <c r="K28" s="5">
        <f t="shared" si="8"/>
        <v>26675.941630000001</v>
      </c>
      <c r="L28" s="5">
        <v>0</v>
      </c>
      <c r="M28" s="23" t="s">
        <v>69</v>
      </c>
      <c r="N28" s="8"/>
      <c r="O28" s="8"/>
      <c r="P28" s="10"/>
    </row>
    <row r="29" spans="1:16" ht="73.5" customHeight="1" x14ac:dyDescent="0.25">
      <c r="A29" s="32" t="s">
        <v>68</v>
      </c>
      <c r="B29" s="6" t="s">
        <v>18</v>
      </c>
      <c r="C29" s="5">
        <v>-9592.7746200000001</v>
      </c>
      <c r="D29" s="5">
        <v>0</v>
      </c>
      <c r="E29" s="5">
        <v>0</v>
      </c>
      <c r="F29" s="56">
        <v>-25471.15381</v>
      </c>
      <c r="G29" s="5">
        <f t="shared" si="0"/>
        <v>-25471.15381</v>
      </c>
      <c r="H29" s="56">
        <v>0</v>
      </c>
      <c r="I29" s="5">
        <f t="shared" si="2"/>
        <v>-25471.15381</v>
      </c>
      <c r="J29" s="5">
        <v>0</v>
      </c>
      <c r="K29" s="5">
        <f t="shared" si="4"/>
        <v>-15878.37919</v>
      </c>
      <c r="L29" s="5">
        <f t="shared" si="5"/>
        <v>265.52436410728473</v>
      </c>
      <c r="M29" s="23" t="s">
        <v>69</v>
      </c>
      <c r="O29" s="8"/>
      <c r="P29" s="10"/>
    </row>
    <row r="30" spans="1:16" x14ac:dyDescent="0.25">
      <c r="A30" s="59" t="s">
        <v>10</v>
      </c>
      <c r="B30" s="60"/>
      <c r="C30" s="25">
        <f>SUM(C6:C29)</f>
        <v>9947627.23697</v>
      </c>
      <c r="D30" s="25">
        <f>SUM(D6:D29)</f>
        <v>9524005</v>
      </c>
      <c r="E30" s="25">
        <f>SUM(E6:E29)</f>
        <v>12160539.9</v>
      </c>
      <c r="F30" s="28">
        <f>SUM(F6:F29)</f>
        <v>12229771.38981</v>
      </c>
      <c r="G30" s="25">
        <f t="shared" si="0"/>
        <v>2705766.3898099996</v>
      </c>
      <c r="H30" s="28">
        <f t="shared" si="1"/>
        <v>128.40996397849435</v>
      </c>
      <c r="I30" s="25">
        <f t="shared" si="2"/>
        <v>69231.489809999242</v>
      </c>
      <c r="J30" s="25">
        <f t="shared" si="3"/>
        <v>100.56931263232811</v>
      </c>
      <c r="K30" s="25">
        <f t="shared" si="4"/>
        <v>2282144.1528399996</v>
      </c>
      <c r="L30" s="28">
        <f t="shared" si="5"/>
        <v>122.94159298971812</v>
      </c>
      <c r="M30" s="24"/>
    </row>
    <row r="33" spans="4:4" x14ac:dyDescent="0.25">
      <c r="D33" s="29"/>
    </row>
  </sheetData>
  <mergeCells count="13">
    <mergeCell ref="A30:B30"/>
    <mergeCell ref="M2:M4"/>
    <mergeCell ref="A1:M1"/>
    <mergeCell ref="G2:L2"/>
    <mergeCell ref="G3:H3"/>
    <mergeCell ref="I3:J3"/>
    <mergeCell ref="K3:L3"/>
    <mergeCell ref="F2:F4"/>
    <mergeCell ref="E2:E4"/>
    <mergeCell ref="D2:D4"/>
    <mergeCell ref="C2:C4"/>
    <mergeCell ref="B2:B4"/>
    <mergeCell ref="A2:A4"/>
  </mergeCells>
  <pageMargins left="0.70866141732283472" right="0.31496062992125984" top="0.35433070866141736" bottom="0.35433070866141736" header="0" footer="0"/>
  <pageSetup paperSize="9" scale="5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Nalimova-NA</cp:lastModifiedBy>
  <cp:lastPrinted>2020-07-02T15:21:20Z</cp:lastPrinted>
  <dcterms:created xsi:type="dcterms:W3CDTF">2019-11-29T06:05:23Z</dcterms:created>
  <dcterms:modified xsi:type="dcterms:W3CDTF">2022-03-10T08:20:59Z</dcterms:modified>
</cp:coreProperties>
</file>