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60" windowWidth="10515" windowHeight="354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L103" i="3" l="1"/>
  <c r="L104" i="3"/>
  <c r="L105" i="3"/>
  <c r="L106" i="3"/>
  <c r="L107" i="3"/>
  <c r="K81" i="3" l="1"/>
  <c r="K78" i="3"/>
  <c r="H78" i="3"/>
  <c r="G78" i="3"/>
  <c r="G79" i="3"/>
  <c r="G80" i="3"/>
  <c r="G81" i="3"/>
  <c r="I78" i="3"/>
  <c r="J78" i="3"/>
  <c r="I79" i="3"/>
  <c r="J79" i="3"/>
  <c r="I80" i="3"/>
  <c r="J80" i="3"/>
  <c r="I81" i="3"/>
  <c r="J81" i="3"/>
  <c r="I82" i="3"/>
  <c r="J82" i="3"/>
  <c r="H79" i="3"/>
  <c r="H80" i="3"/>
  <c r="H81" i="3"/>
  <c r="H82" i="3"/>
  <c r="K131" i="3" l="1"/>
  <c r="K128" i="3" l="1"/>
  <c r="M129" i="3" l="1"/>
  <c r="M132" i="3"/>
  <c r="L129" i="3"/>
  <c r="L132" i="3"/>
  <c r="M104" i="3"/>
  <c r="M105" i="3"/>
  <c r="N105" i="3" s="1"/>
  <c r="M106" i="3"/>
  <c r="N106" i="3" s="1"/>
  <c r="M107" i="3"/>
  <c r="N132" i="3"/>
  <c r="N99" i="3"/>
  <c r="N100" i="3"/>
  <c r="N101" i="3"/>
  <c r="N102" i="3"/>
  <c r="N104" i="3"/>
  <c r="N107" i="3"/>
  <c r="N109" i="3"/>
  <c r="N112" i="3"/>
  <c r="N114" i="3"/>
  <c r="N115" i="3"/>
  <c r="N117" i="3"/>
  <c r="N119" i="3"/>
  <c r="N122" i="3"/>
  <c r="N123" i="3"/>
  <c r="N124" i="3"/>
  <c r="N125" i="3"/>
  <c r="N126" i="3"/>
  <c r="N127" i="3"/>
  <c r="N98" i="3"/>
  <c r="M109" i="3"/>
  <c r="M110" i="3"/>
  <c r="M111" i="3"/>
  <c r="M112" i="3"/>
  <c r="L109" i="3"/>
  <c r="L110" i="3"/>
  <c r="N110" i="3" s="1"/>
  <c r="L111" i="3"/>
  <c r="N111" i="3" s="1"/>
  <c r="L112" i="3"/>
  <c r="L114" i="3"/>
  <c r="L115" i="3"/>
  <c r="L116" i="3"/>
  <c r="N116" i="3" s="1"/>
  <c r="L117" i="3"/>
  <c r="J128" i="3"/>
  <c r="E98" i="3"/>
  <c r="M117" i="3"/>
  <c r="K117" i="3"/>
  <c r="J117" i="3"/>
  <c r="I117" i="3"/>
  <c r="H117" i="3"/>
  <c r="G117" i="3"/>
  <c r="F117" i="3"/>
  <c r="E117" i="3"/>
  <c r="M116" i="3"/>
  <c r="K116" i="3"/>
  <c r="J116" i="3"/>
  <c r="I116" i="3"/>
  <c r="H116" i="3"/>
  <c r="G116" i="3"/>
  <c r="F116" i="3"/>
  <c r="E116" i="3"/>
  <c r="M115" i="3"/>
  <c r="K115" i="3"/>
  <c r="J115" i="3"/>
  <c r="I115" i="3"/>
  <c r="H115" i="3"/>
  <c r="G115" i="3"/>
  <c r="F115" i="3"/>
  <c r="E115" i="3"/>
  <c r="M114" i="3"/>
  <c r="K114" i="3"/>
  <c r="J114" i="3"/>
  <c r="I114" i="3"/>
  <c r="H114" i="3"/>
  <c r="G114" i="3"/>
  <c r="F114" i="3"/>
  <c r="E114" i="3"/>
  <c r="M113" i="3"/>
  <c r="K113" i="3"/>
  <c r="J113" i="3"/>
  <c r="I113" i="3"/>
  <c r="H113" i="3"/>
  <c r="G113" i="3"/>
  <c r="F113" i="3"/>
  <c r="E113" i="3"/>
  <c r="K107" i="3"/>
  <c r="J107" i="3"/>
  <c r="I107" i="3"/>
  <c r="H107" i="3"/>
  <c r="G107" i="3"/>
  <c r="F107" i="3"/>
  <c r="E107" i="3"/>
  <c r="F106" i="3"/>
  <c r="E106" i="3"/>
  <c r="K105" i="3"/>
  <c r="J105" i="3"/>
  <c r="I105" i="3"/>
  <c r="H105" i="3"/>
  <c r="G105" i="3"/>
  <c r="F105" i="3"/>
  <c r="E105" i="3"/>
  <c r="K104" i="3"/>
  <c r="J104" i="3"/>
  <c r="I104" i="3"/>
  <c r="H104" i="3"/>
  <c r="G104" i="3"/>
  <c r="F104" i="3"/>
  <c r="E104" i="3"/>
  <c r="F103" i="3"/>
  <c r="E103" i="3"/>
  <c r="N14" i="3"/>
  <c r="N15" i="3"/>
  <c r="N16" i="3"/>
  <c r="N17" i="3"/>
  <c r="N18" i="3"/>
  <c r="N19" i="3"/>
  <c r="N20" i="3"/>
  <c r="N21" i="3"/>
  <c r="N22" i="3"/>
  <c r="N27" i="3"/>
  <c r="N28" i="3"/>
  <c r="N29" i="3"/>
  <c r="N30" i="3"/>
  <c r="N31" i="3"/>
  <c r="N32" i="3"/>
  <c r="N34" i="3"/>
  <c r="N35" i="3"/>
  <c r="N36" i="3"/>
  <c r="N37" i="3"/>
  <c r="N38" i="3"/>
  <c r="N39" i="3"/>
  <c r="N40" i="3"/>
  <c r="N41" i="3"/>
  <c r="N42" i="3"/>
  <c r="N44" i="3"/>
  <c r="N45" i="3"/>
  <c r="N46" i="3"/>
  <c r="N47" i="3"/>
  <c r="N54" i="3"/>
  <c r="N55" i="3"/>
  <c r="N56" i="3"/>
  <c r="N57" i="3"/>
  <c r="N58" i="3"/>
  <c r="N59" i="3"/>
  <c r="N60" i="3"/>
  <c r="N61" i="3"/>
  <c r="N62" i="3"/>
  <c r="N64" i="3"/>
  <c r="N65" i="3"/>
  <c r="N66" i="3"/>
  <c r="N67" i="3"/>
  <c r="N69" i="3"/>
  <c r="N70" i="3"/>
  <c r="N71" i="3"/>
  <c r="N72" i="3"/>
  <c r="N73" i="3"/>
  <c r="N74" i="3"/>
  <c r="N75" i="3"/>
  <c r="N76" i="3"/>
  <c r="N77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13" i="3"/>
  <c r="M79" i="3"/>
  <c r="M80" i="3"/>
  <c r="M81" i="3"/>
  <c r="M82" i="3"/>
  <c r="L79" i="3"/>
  <c r="N79" i="3" s="1"/>
  <c r="L80" i="3"/>
  <c r="N80" i="3" s="1"/>
  <c r="L81" i="3"/>
  <c r="L82" i="3"/>
  <c r="L68" i="3"/>
  <c r="M63" i="3"/>
  <c r="L63" i="3"/>
  <c r="L108" i="3" s="1"/>
  <c r="K63" i="3"/>
  <c r="J63" i="3"/>
  <c r="H63" i="3"/>
  <c r="G63" i="3"/>
  <c r="F63" i="3"/>
  <c r="E63" i="3"/>
  <c r="M58" i="3"/>
  <c r="L58" i="3"/>
  <c r="K58" i="3"/>
  <c r="J58" i="3"/>
  <c r="H58" i="3"/>
  <c r="G58" i="3"/>
  <c r="F58" i="3"/>
  <c r="E58" i="3"/>
  <c r="L49" i="3"/>
  <c r="L50" i="3"/>
  <c r="L51" i="3"/>
  <c r="N51" i="3" s="1"/>
  <c r="L52" i="3"/>
  <c r="L43" i="3"/>
  <c r="M38" i="3"/>
  <c r="L38" i="3"/>
  <c r="K38" i="3"/>
  <c r="J38" i="3"/>
  <c r="I38" i="3"/>
  <c r="H38" i="3"/>
  <c r="G38" i="3"/>
  <c r="N81" i="3" l="1"/>
  <c r="M130" i="3"/>
  <c r="M108" i="3"/>
  <c r="N63" i="3"/>
  <c r="N129" i="3"/>
  <c r="N108" i="3" l="1"/>
  <c r="M127" i="3"/>
  <c r="M126" i="3"/>
  <c r="M125" i="3"/>
  <c r="M124" i="3"/>
  <c r="M122" i="3"/>
  <c r="M121" i="3"/>
  <c r="M131" i="3" s="1"/>
  <c r="M120" i="3"/>
  <c r="M119" i="3"/>
  <c r="M102" i="3"/>
  <c r="M101" i="3"/>
  <c r="M100" i="3"/>
  <c r="M99" i="3"/>
  <c r="M97" i="3"/>
  <c r="M96" i="3"/>
  <c r="M95" i="3"/>
  <c r="M94" i="3"/>
  <c r="M88" i="3"/>
  <c r="M83" i="3"/>
  <c r="M73" i="3"/>
  <c r="M123" i="3" s="1"/>
  <c r="M68" i="3"/>
  <c r="M53" i="3"/>
  <c r="M52" i="3"/>
  <c r="M51" i="3"/>
  <c r="M50" i="3"/>
  <c r="M49" i="3"/>
  <c r="M43" i="3"/>
  <c r="M33" i="3"/>
  <c r="M28" i="3"/>
  <c r="M27" i="3"/>
  <c r="M26" i="3"/>
  <c r="M25" i="3"/>
  <c r="M24" i="3"/>
  <c r="M18" i="3"/>
  <c r="M13" i="3"/>
  <c r="M23" i="3" s="1"/>
  <c r="M103" i="3" l="1"/>
  <c r="M78" i="3"/>
  <c r="M48" i="3"/>
  <c r="M93" i="3"/>
  <c r="M118" i="3"/>
  <c r="M98" i="3"/>
  <c r="K109" i="3"/>
  <c r="N103" i="3" l="1"/>
  <c r="M128" i="3"/>
  <c r="F119" i="3"/>
  <c r="G119" i="3"/>
  <c r="H119" i="3"/>
  <c r="I119" i="3"/>
  <c r="J119" i="3"/>
  <c r="K119" i="3"/>
  <c r="L119" i="3"/>
  <c r="F120" i="3"/>
  <c r="G120" i="3"/>
  <c r="H120" i="3"/>
  <c r="I120" i="3"/>
  <c r="J120" i="3"/>
  <c r="K120" i="3"/>
  <c r="L120" i="3"/>
  <c r="F121" i="3"/>
  <c r="G121" i="3"/>
  <c r="H121" i="3"/>
  <c r="I121" i="3"/>
  <c r="J121" i="3"/>
  <c r="K121" i="3"/>
  <c r="L121" i="3"/>
  <c r="F122" i="3"/>
  <c r="G122" i="3"/>
  <c r="H122" i="3"/>
  <c r="I122" i="3"/>
  <c r="J122" i="3"/>
  <c r="K122" i="3"/>
  <c r="L122" i="3"/>
  <c r="E119" i="3"/>
  <c r="E120" i="3"/>
  <c r="E121" i="3"/>
  <c r="E122" i="3"/>
  <c r="I108" i="3"/>
  <c r="F109" i="3"/>
  <c r="G109" i="3"/>
  <c r="H109" i="3"/>
  <c r="I109" i="3"/>
  <c r="J109" i="3"/>
  <c r="F110" i="3"/>
  <c r="G110" i="3"/>
  <c r="H110" i="3"/>
  <c r="I110" i="3"/>
  <c r="J110" i="3"/>
  <c r="K110" i="3"/>
  <c r="F111" i="3"/>
  <c r="G111" i="3"/>
  <c r="H111" i="3"/>
  <c r="I111" i="3"/>
  <c r="J111" i="3"/>
  <c r="K111" i="3"/>
  <c r="F112" i="3"/>
  <c r="G112" i="3"/>
  <c r="H112" i="3"/>
  <c r="I112" i="3"/>
  <c r="J112" i="3"/>
  <c r="K112" i="3"/>
  <c r="E109" i="3"/>
  <c r="E110" i="3"/>
  <c r="E111" i="3"/>
  <c r="E112" i="3"/>
  <c r="K68" i="3"/>
  <c r="J68" i="3"/>
  <c r="N68" i="3" s="1"/>
  <c r="H68" i="3"/>
  <c r="G68" i="3"/>
  <c r="F68" i="3"/>
  <c r="E68" i="3"/>
  <c r="L130" i="3" l="1"/>
  <c r="N130" i="3" s="1"/>
  <c r="N120" i="3"/>
  <c r="N121" i="3"/>
  <c r="L131" i="3"/>
  <c r="N131" i="3" s="1"/>
  <c r="J53" i="3"/>
  <c r="J108" i="3" s="1"/>
  <c r="L33" i="3" l="1"/>
  <c r="K33" i="3"/>
  <c r="J33" i="3"/>
  <c r="I33" i="3"/>
  <c r="H33" i="3"/>
  <c r="G33" i="3"/>
  <c r="N33" i="3" l="1"/>
  <c r="L113" i="3"/>
  <c r="N113" i="3" s="1"/>
  <c r="L48" i="3"/>
  <c r="J51" i="3"/>
  <c r="K51" i="3"/>
  <c r="I51" i="3"/>
  <c r="F124" i="3" l="1"/>
  <c r="G124" i="3"/>
  <c r="H124" i="3"/>
  <c r="I124" i="3"/>
  <c r="J124" i="3"/>
  <c r="K124" i="3"/>
  <c r="L124" i="3"/>
  <c r="F125" i="3"/>
  <c r="G125" i="3"/>
  <c r="H125" i="3"/>
  <c r="I125" i="3"/>
  <c r="J125" i="3"/>
  <c r="K125" i="3"/>
  <c r="L125" i="3"/>
  <c r="F126" i="3"/>
  <c r="G126" i="3"/>
  <c r="H126" i="3"/>
  <c r="I126" i="3"/>
  <c r="J126" i="3"/>
  <c r="K126" i="3"/>
  <c r="L126" i="3"/>
  <c r="F127" i="3"/>
  <c r="G127" i="3"/>
  <c r="H127" i="3"/>
  <c r="I127" i="3"/>
  <c r="J127" i="3"/>
  <c r="K127" i="3"/>
  <c r="L127" i="3"/>
  <c r="E124" i="3"/>
  <c r="E125" i="3"/>
  <c r="E126" i="3"/>
  <c r="E127" i="3"/>
  <c r="K82" i="3"/>
  <c r="G82" i="3"/>
  <c r="F78" i="3"/>
  <c r="E78" i="3"/>
  <c r="L73" i="3"/>
  <c r="L123" i="3" s="1"/>
  <c r="K73" i="3"/>
  <c r="K123" i="3" s="1"/>
  <c r="J73" i="3"/>
  <c r="J123" i="3" s="1"/>
  <c r="I73" i="3"/>
  <c r="I123" i="3" s="1"/>
  <c r="H73" i="3"/>
  <c r="H123" i="3" s="1"/>
  <c r="G73" i="3"/>
  <c r="G123" i="3" s="1"/>
  <c r="F73" i="3"/>
  <c r="F123" i="3" s="1"/>
  <c r="E73" i="3"/>
  <c r="N82" i="3" l="1"/>
  <c r="E123" i="3"/>
  <c r="G53" i="3"/>
  <c r="G43" i="3"/>
  <c r="G108" i="3" l="1"/>
  <c r="F99" i="3"/>
  <c r="F129" i="3" s="1"/>
  <c r="G99" i="3"/>
  <c r="G129" i="3" s="1"/>
  <c r="H99" i="3"/>
  <c r="H129" i="3" s="1"/>
  <c r="I99" i="3"/>
  <c r="I129" i="3" s="1"/>
  <c r="J99" i="3"/>
  <c r="J129" i="3" s="1"/>
  <c r="K99" i="3"/>
  <c r="L99" i="3"/>
  <c r="F100" i="3"/>
  <c r="F130" i="3" s="1"/>
  <c r="G100" i="3"/>
  <c r="G130" i="3" s="1"/>
  <c r="H100" i="3"/>
  <c r="H130" i="3" s="1"/>
  <c r="I100" i="3"/>
  <c r="I130" i="3" s="1"/>
  <c r="J100" i="3"/>
  <c r="J130" i="3" s="1"/>
  <c r="K100" i="3"/>
  <c r="L100" i="3"/>
  <c r="F101" i="3"/>
  <c r="F131" i="3" s="1"/>
  <c r="G101" i="3"/>
  <c r="G131" i="3" s="1"/>
  <c r="H101" i="3"/>
  <c r="H131" i="3" s="1"/>
  <c r="I101" i="3"/>
  <c r="I131" i="3" s="1"/>
  <c r="J101" i="3"/>
  <c r="J131" i="3" s="1"/>
  <c r="K101" i="3"/>
  <c r="L101" i="3"/>
  <c r="F102" i="3"/>
  <c r="F132" i="3" s="1"/>
  <c r="G102" i="3"/>
  <c r="G132" i="3" s="1"/>
  <c r="H102" i="3"/>
  <c r="H132" i="3" s="1"/>
  <c r="I102" i="3"/>
  <c r="I132" i="3" s="1"/>
  <c r="J102" i="3"/>
  <c r="J132" i="3" s="1"/>
  <c r="K102" i="3"/>
  <c r="K132" i="3" s="1"/>
  <c r="L102" i="3"/>
  <c r="E99" i="3"/>
  <c r="E129" i="3" s="1"/>
  <c r="E100" i="3"/>
  <c r="E130" i="3" s="1"/>
  <c r="E101" i="3"/>
  <c r="E131" i="3" s="1"/>
  <c r="L97" i="3" l="1"/>
  <c r="K97" i="3"/>
  <c r="J97" i="3"/>
  <c r="I97" i="3"/>
  <c r="H97" i="3"/>
  <c r="G97" i="3"/>
  <c r="F97" i="3"/>
  <c r="E97" i="3"/>
  <c r="L96" i="3"/>
  <c r="K96" i="3"/>
  <c r="J96" i="3"/>
  <c r="I96" i="3"/>
  <c r="H96" i="3"/>
  <c r="G96" i="3"/>
  <c r="F96" i="3"/>
  <c r="E96" i="3"/>
  <c r="L95" i="3"/>
  <c r="K95" i="3"/>
  <c r="J95" i="3"/>
  <c r="I95" i="3"/>
  <c r="H95" i="3"/>
  <c r="G95" i="3"/>
  <c r="F95" i="3"/>
  <c r="E95" i="3"/>
  <c r="L94" i="3"/>
  <c r="K94" i="3"/>
  <c r="J94" i="3"/>
  <c r="I94" i="3"/>
  <c r="H94" i="3"/>
  <c r="G94" i="3"/>
  <c r="F94" i="3"/>
  <c r="E94" i="3"/>
  <c r="E93" i="3"/>
  <c r="E53" i="3"/>
  <c r="E108" i="3" s="1"/>
  <c r="K52" i="3"/>
  <c r="J52" i="3"/>
  <c r="I52" i="3"/>
  <c r="H52" i="3"/>
  <c r="G52" i="3"/>
  <c r="F52" i="3"/>
  <c r="E52" i="3"/>
  <c r="H51" i="3"/>
  <c r="G51" i="3"/>
  <c r="F51" i="3"/>
  <c r="E51" i="3"/>
  <c r="K50" i="3"/>
  <c r="J50" i="3"/>
  <c r="I50" i="3"/>
  <c r="H50" i="3"/>
  <c r="G50" i="3"/>
  <c r="F50" i="3"/>
  <c r="E50" i="3"/>
  <c r="N50" i="3" s="1"/>
  <c r="K49" i="3"/>
  <c r="J49" i="3"/>
  <c r="I49" i="3"/>
  <c r="H49" i="3"/>
  <c r="G49" i="3"/>
  <c r="F49" i="3"/>
  <c r="E49" i="3"/>
  <c r="F24" i="3"/>
  <c r="G24" i="3"/>
  <c r="H24" i="3"/>
  <c r="I24" i="3"/>
  <c r="J24" i="3"/>
  <c r="K24" i="3"/>
  <c r="L24" i="3"/>
  <c r="F25" i="3"/>
  <c r="G25" i="3"/>
  <c r="H25" i="3"/>
  <c r="I25" i="3"/>
  <c r="J25" i="3"/>
  <c r="K25" i="3"/>
  <c r="L25" i="3"/>
  <c r="F26" i="3"/>
  <c r="G26" i="3"/>
  <c r="H26" i="3"/>
  <c r="I26" i="3"/>
  <c r="J26" i="3"/>
  <c r="K26" i="3"/>
  <c r="L26" i="3"/>
  <c r="F27" i="3"/>
  <c r="G27" i="3"/>
  <c r="H27" i="3"/>
  <c r="I27" i="3"/>
  <c r="J27" i="3"/>
  <c r="K27" i="3"/>
  <c r="L27" i="3"/>
  <c r="E24" i="3"/>
  <c r="N24" i="3" s="1"/>
  <c r="E25" i="3"/>
  <c r="E26" i="3"/>
  <c r="E27" i="3"/>
  <c r="N52" i="3" l="1"/>
  <c r="N49" i="3"/>
  <c r="N26" i="3"/>
  <c r="N25" i="3"/>
  <c r="F83" i="3"/>
  <c r="G83" i="3"/>
  <c r="H83" i="3"/>
  <c r="I83" i="3"/>
  <c r="J83" i="3"/>
  <c r="K83" i="3"/>
  <c r="L83" i="3"/>
  <c r="F88" i="3"/>
  <c r="G88" i="3"/>
  <c r="H88" i="3"/>
  <c r="I88" i="3"/>
  <c r="J88" i="3"/>
  <c r="K88" i="3"/>
  <c r="L88" i="3"/>
  <c r="L53" i="3"/>
  <c r="K53" i="3"/>
  <c r="H53" i="3"/>
  <c r="F53" i="3"/>
  <c r="N53" i="3" l="1"/>
  <c r="L78" i="3"/>
  <c r="N78" i="3" s="1"/>
  <c r="F108" i="3"/>
  <c r="H108" i="3"/>
  <c r="K108" i="3"/>
  <c r="K93" i="3"/>
  <c r="I93" i="3"/>
  <c r="G93" i="3"/>
  <c r="L93" i="3"/>
  <c r="J93" i="3"/>
  <c r="H93" i="3"/>
  <c r="F93" i="3"/>
  <c r="L28" i="3"/>
  <c r="L18" i="3"/>
  <c r="L118" i="3" s="1"/>
  <c r="L13" i="3"/>
  <c r="K43" i="3"/>
  <c r="N43" i="3" s="1"/>
  <c r="K28" i="3"/>
  <c r="K18" i="3"/>
  <c r="K118" i="3" s="1"/>
  <c r="K13" i="3"/>
  <c r="L128" i="3" l="1"/>
  <c r="N128" i="3" s="1"/>
  <c r="N118" i="3"/>
  <c r="K98" i="3"/>
  <c r="L98" i="3"/>
  <c r="L23" i="3"/>
  <c r="K23" i="3"/>
  <c r="K48" i="3"/>
  <c r="G18" i="3"/>
  <c r="G118" i="3" s="1"/>
  <c r="J18" i="3" l="1"/>
  <c r="I18" i="3"/>
  <c r="H18" i="3"/>
  <c r="F18" i="3"/>
  <c r="F118" i="3" s="1"/>
  <c r="E18" i="3"/>
  <c r="E118" i="3" s="1"/>
  <c r="J43" i="3"/>
  <c r="I43" i="3"/>
  <c r="H43" i="3"/>
  <c r="I118" i="3" l="1"/>
  <c r="J118" i="3"/>
  <c r="H118" i="3"/>
  <c r="H28" i="3" l="1"/>
  <c r="H48" i="3" s="1"/>
  <c r="G28" i="3"/>
  <c r="E28" i="3"/>
  <c r="E48" i="3" l="1"/>
  <c r="G48" i="3"/>
  <c r="F28" i="3"/>
  <c r="I28" i="3"/>
  <c r="I48" i="3" s="1"/>
  <c r="J28" i="3"/>
  <c r="J48" i="3" s="1"/>
  <c r="F13" i="3"/>
  <c r="F23" i="3" s="1"/>
  <c r="G13" i="3"/>
  <c r="G23" i="3" s="1"/>
  <c r="H13" i="3"/>
  <c r="I13" i="3"/>
  <c r="J13" i="3"/>
  <c r="E102" i="3"/>
  <c r="E13" i="3"/>
  <c r="E132" i="3" l="1"/>
  <c r="J23" i="3"/>
  <c r="J98" i="3"/>
  <c r="H23" i="3"/>
  <c r="H98" i="3"/>
  <c r="H128" i="3" s="1"/>
  <c r="G98" i="3"/>
  <c r="G128" i="3" s="1"/>
  <c r="I23" i="3"/>
  <c r="I98" i="3"/>
  <c r="I128" i="3" s="1"/>
  <c r="F48" i="3"/>
  <c r="N48" i="3" s="1"/>
  <c r="F98" i="3"/>
  <c r="F128" i="3" s="1"/>
  <c r="E23" i="3"/>
  <c r="E128" i="3"/>
  <c r="N23" i="3" l="1"/>
</calcChain>
</file>

<file path=xl/comments1.xml><?xml version="1.0" encoding="utf-8"?>
<comments xmlns="http://schemas.openxmlformats.org/spreadsheetml/2006/main">
  <authors>
    <author>Рыстакова Оксана Сергеевна</author>
  </authors>
  <commentList>
    <comment ref="K79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80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29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  <comment ref="K130" authorId="0">
      <text>
        <r>
          <rPr>
            <b/>
            <sz val="9"/>
            <color indexed="81"/>
            <rFont val="Tahoma"/>
            <family val="2"/>
            <charset val="204"/>
          </rPr>
          <t>Рыстакова Оксана Сергеевна:</t>
        </r>
        <r>
          <rPr>
            <sz val="9"/>
            <color indexed="81"/>
            <rFont val="Tahoma"/>
            <family val="2"/>
            <charset val="204"/>
          </rPr>
          <t xml:space="preserve">
введено вручную</t>
        </r>
      </text>
    </comment>
  </commentList>
</comments>
</file>

<file path=xl/sharedStrings.xml><?xml version="1.0" encoding="utf-8"?>
<sst xmlns="http://schemas.openxmlformats.org/spreadsheetml/2006/main" count="176" uniqueCount="44">
  <si>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</si>
  <si>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</si>
  <si>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</si>
  <si>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</si>
  <si>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</si>
  <si>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</si>
  <si>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</si>
  <si>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</si>
  <si>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</si>
  <si>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</si>
  <si>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</si>
  <si>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</si>
  <si>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</si>
  <si>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</si>
  <si>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</si>
  <si>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</si>
  <si>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</si>
  <si>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</si>
  <si>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</si>
  <si>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</si>
  <si>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</si>
  <si>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</si>
  <si>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</si>
  <si>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</si>
  <si>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</si>
  <si>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</si>
  <si>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</si>
  <si>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</si>
  <si>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</si>
  <si>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</si>
  <si>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</si>
  <si>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</si>
  <si>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</si>
  <si>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</si>
  <si>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</si>
  <si>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</si>
  <si>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</si>
  <si>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к постановлению Администрации города Вологды</t>
  </si>
  <si>
    <t>2025 год**</t>
  </si>
  <si>
    <t xml:space="preserve">от_____________ № ______
</t>
  </si>
  <si>
    <t>Управление архитектуры Администрации города Вологды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</si>
  <si>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2018 - 2025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</si>
  <si>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>МКУ "Градостроительный центр города Вологды"</t>
  </si>
  <si>
    <t xml:space="preserve">Приложение №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</si>
</sst>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41"/>
  <sheetViews>
    <sheetView tabSelected="1" zoomScaleNormal="100" workbookViewId="0">
      <selection activeCell="Q13" sqref="Q13"/>
    </sheetView>
  </sheetViews>
  <sheetFormatPr defaultRowHeight="15" x14ac:dyDescent="0.2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3" width="12.42578125" style="23" customWidth="1"/>
    <col min="14" max="14" width="18.42578125" customWidth="1"/>
  </cols>
  <sheetData>
    <row r="1" spans="1:14" s="20" customFormat="1" ht="15" customHeight="1" x14ac:dyDescent="0.25">
      <c r="H1" s="46" t="s">
        <v>43</v>
      </c>
      <c r="I1" s="46"/>
      <c r="J1" s="46"/>
      <c r="K1" s="46"/>
      <c r="L1" s="46"/>
      <c r="M1" s="46"/>
      <c r="N1" s="46"/>
    </row>
    <row r="2" spans="1:14" s="20" customFormat="1" x14ac:dyDescent="0.25">
      <c r="H2" s="47" t="s">
        <v>37</v>
      </c>
      <c r="I2" s="47"/>
      <c r="J2" s="47"/>
      <c r="K2" s="47"/>
      <c r="L2" s="47"/>
      <c r="M2" s="47"/>
      <c r="N2" s="47"/>
    </row>
    <row r="3" spans="1:14" s="20" customFormat="1" ht="16.5" customHeight="1" x14ac:dyDescent="0.25">
      <c r="H3" s="48" t="s">
        <v>39</v>
      </c>
      <c r="I3" s="48"/>
      <c r="J3" s="48"/>
      <c r="K3" s="48"/>
      <c r="L3" s="48"/>
      <c r="M3" s="48"/>
      <c r="N3" s="48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N4" s="20"/>
    </row>
    <row r="5" spans="1:14" ht="63.75" customHeight="1" x14ac:dyDescent="0.25">
      <c r="A5" s="3"/>
      <c r="B5" s="3"/>
      <c r="C5" s="3"/>
      <c r="D5" s="1"/>
      <c r="E5" s="13"/>
      <c r="F5" s="13"/>
      <c r="G5" s="13"/>
      <c r="H5" s="49" t="s">
        <v>36</v>
      </c>
      <c r="I5" s="50"/>
      <c r="J5" s="50"/>
      <c r="K5" s="50"/>
      <c r="L5" s="50"/>
      <c r="M5" s="50"/>
      <c r="N5" s="50"/>
    </row>
    <row r="6" spans="1:14" x14ac:dyDescent="0.25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N6" s="20"/>
    </row>
    <row r="7" spans="1:14" x14ac:dyDescent="0.25">
      <c r="A7" s="53" t="s">
        <v>8</v>
      </c>
      <c r="B7" s="53"/>
      <c r="C7" s="53"/>
      <c r="D7" s="53"/>
      <c r="E7" s="53"/>
      <c r="F7" s="53"/>
      <c r="G7" s="53"/>
      <c r="H7" s="53"/>
      <c r="I7" s="53"/>
      <c r="J7" s="53"/>
      <c r="K7" s="53"/>
      <c r="N7" s="20"/>
    </row>
    <row r="8" spans="1:14" x14ac:dyDescent="0.25">
      <c r="A8" s="53" t="s">
        <v>9</v>
      </c>
      <c r="B8" s="53"/>
      <c r="C8" s="53"/>
      <c r="D8" s="53"/>
      <c r="E8" s="53"/>
      <c r="F8" s="53"/>
      <c r="G8" s="53"/>
      <c r="H8" s="53"/>
      <c r="I8" s="53"/>
      <c r="J8" s="53"/>
      <c r="K8" s="53"/>
      <c r="N8" s="20"/>
    </row>
    <row r="9" spans="1:14" x14ac:dyDescent="0.25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4" ht="25.5" customHeight="1" x14ac:dyDescent="0.25">
      <c r="A10" s="51" t="s">
        <v>12</v>
      </c>
      <c r="B10" s="51" t="s">
        <v>10</v>
      </c>
      <c r="C10" s="51" t="s">
        <v>11</v>
      </c>
      <c r="D10" s="51" t="s">
        <v>13</v>
      </c>
      <c r="E10" s="52" t="s">
        <v>0</v>
      </c>
      <c r="F10" s="52"/>
      <c r="G10" s="52"/>
      <c r="H10" s="52"/>
      <c r="I10" s="52"/>
      <c r="J10" s="52"/>
      <c r="K10" s="52"/>
      <c r="L10" s="52"/>
      <c r="M10" s="52"/>
      <c r="N10" s="52"/>
    </row>
    <row r="11" spans="1:14" ht="28.5" customHeight="1" x14ac:dyDescent="0.25">
      <c r="A11" s="51"/>
      <c r="B11" s="51"/>
      <c r="C11" s="51"/>
      <c r="D11" s="51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25" t="s">
        <v>38</v>
      </c>
      <c r="N11" s="10" t="s">
        <v>23</v>
      </c>
    </row>
    <row r="12" spans="1:14" x14ac:dyDescent="0.25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25">
        <v>13</v>
      </c>
      <c r="N12" s="9">
        <v>14</v>
      </c>
    </row>
    <row r="13" spans="1:14" ht="18.75" customHeight="1" x14ac:dyDescent="0.25">
      <c r="A13" s="31">
        <v>1</v>
      </c>
      <c r="B13" s="34" t="s">
        <v>34</v>
      </c>
      <c r="C13" s="30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17">
        <f t="shared" ref="M13" si="2">M14+M15+M16+M17</f>
        <v>0</v>
      </c>
      <c r="N13" s="2">
        <f>SUM(E13:M13)</f>
        <v>450445</v>
      </c>
    </row>
    <row r="14" spans="1:14" x14ac:dyDescent="0.25">
      <c r="A14" s="32"/>
      <c r="B14" s="35"/>
      <c r="C14" s="30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17">
        <v>0</v>
      </c>
      <c r="N14" s="2">
        <f t="shared" ref="N14:N77" si="3">SUM(E14:M14)</f>
        <v>155980.5</v>
      </c>
    </row>
    <row r="15" spans="1:14" x14ac:dyDescent="0.25">
      <c r="A15" s="32"/>
      <c r="B15" s="35"/>
      <c r="C15" s="30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17">
        <v>0</v>
      </c>
      <c r="N15" s="2">
        <f t="shared" si="3"/>
        <v>123791.4</v>
      </c>
    </row>
    <row r="16" spans="1:14" x14ac:dyDescent="0.25">
      <c r="A16" s="32"/>
      <c r="B16" s="35"/>
      <c r="C16" s="30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17">
        <v>0</v>
      </c>
      <c r="N16" s="2">
        <f t="shared" si="3"/>
        <v>170673.1</v>
      </c>
    </row>
    <row r="17" spans="1:14" x14ac:dyDescent="0.25">
      <c r="A17" s="32"/>
      <c r="B17" s="35"/>
      <c r="C17" s="30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17">
        <v>0</v>
      </c>
      <c r="N17" s="2">
        <f t="shared" si="3"/>
        <v>0</v>
      </c>
    </row>
    <row r="18" spans="1:14" ht="18.75" customHeight="1" x14ac:dyDescent="0.25">
      <c r="A18" s="32"/>
      <c r="B18" s="35"/>
      <c r="C18" s="30" t="s">
        <v>26</v>
      </c>
      <c r="D18" s="14" t="s">
        <v>2</v>
      </c>
      <c r="E18" s="2">
        <f>E19+E20+E21+E22</f>
        <v>0</v>
      </c>
      <c r="F18" s="2">
        <f t="shared" ref="F18:J18" si="4">F19+F20+F21+F22</f>
        <v>0</v>
      </c>
      <c r="G18" s="17">
        <f t="shared" si="4"/>
        <v>11080</v>
      </c>
      <c r="H18" s="2">
        <f t="shared" si="4"/>
        <v>2951.1</v>
      </c>
      <c r="I18" s="2">
        <f t="shared" si="4"/>
        <v>1037.3</v>
      </c>
      <c r="J18" s="17">
        <f t="shared" si="4"/>
        <v>735.9</v>
      </c>
      <c r="K18" s="17">
        <f t="shared" ref="K18:L18" si="5">K19+K20+K21+K22</f>
        <v>2572.8000000000002</v>
      </c>
      <c r="L18" s="17">
        <f t="shared" si="5"/>
        <v>1872.3</v>
      </c>
      <c r="M18" s="17">
        <f t="shared" ref="M18" si="6">M19+M20+M21+M22</f>
        <v>0</v>
      </c>
      <c r="N18" s="2">
        <f t="shared" si="3"/>
        <v>20249.399999999998</v>
      </c>
    </row>
    <row r="19" spans="1:14" x14ac:dyDescent="0.25">
      <c r="A19" s="32"/>
      <c r="B19" s="35"/>
      <c r="C19" s="30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17">
        <v>0</v>
      </c>
      <c r="N19" s="2">
        <f t="shared" si="3"/>
        <v>0</v>
      </c>
    </row>
    <row r="20" spans="1:14" x14ac:dyDescent="0.25">
      <c r="A20" s="32"/>
      <c r="B20" s="35"/>
      <c r="C20" s="30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2">
        <f t="shared" si="3"/>
        <v>0</v>
      </c>
    </row>
    <row r="21" spans="1:14" x14ac:dyDescent="0.25">
      <c r="A21" s="32"/>
      <c r="B21" s="35"/>
      <c r="C21" s="30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2572.8000000000002</v>
      </c>
      <c r="L21" s="17">
        <v>1872.3</v>
      </c>
      <c r="M21" s="17">
        <v>0</v>
      </c>
      <c r="N21" s="2">
        <f t="shared" si="3"/>
        <v>20249.399999999998</v>
      </c>
    </row>
    <row r="22" spans="1:14" x14ac:dyDescent="0.25">
      <c r="A22" s="32"/>
      <c r="B22" s="35"/>
      <c r="C22" s="30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2">
        <f t="shared" si="3"/>
        <v>0</v>
      </c>
    </row>
    <row r="23" spans="1:14" ht="18.75" customHeight="1" x14ac:dyDescent="0.25">
      <c r="A23" s="32"/>
      <c r="B23" s="35"/>
      <c r="C23" s="30" t="s">
        <v>24</v>
      </c>
      <c r="D23" s="16" t="s">
        <v>2</v>
      </c>
      <c r="E23" s="2">
        <f t="shared" ref="E23:L26" si="7">E13+E18</f>
        <v>175583.30000000002</v>
      </c>
      <c r="F23" s="2">
        <f t="shared" si="7"/>
        <v>240365.1</v>
      </c>
      <c r="G23" s="17">
        <f t="shared" si="7"/>
        <v>15092.6</v>
      </c>
      <c r="H23" s="17">
        <f t="shared" si="7"/>
        <v>2991.1</v>
      </c>
      <c r="I23" s="17">
        <f t="shared" si="7"/>
        <v>29902.899999999998</v>
      </c>
      <c r="J23" s="19">
        <f t="shared" si="7"/>
        <v>2314.3000000000002</v>
      </c>
      <c r="K23" s="19">
        <f t="shared" si="7"/>
        <v>2572.8000000000002</v>
      </c>
      <c r="L23" s="19">
        <f t="shared" si="7"/>
        <v>1872.3</v>
      </c>
      <c r="M23" s="19">
        <f t="shared" ref="M23" si="8">M13+M18</f>
        <v>0</v>
      </c>
      <c r="N23" s="2">
        <f t="shared" si="3"/>
        <v>470694.39999999997</v>
      </c>
    </row>
    <row r="24" spans="1:14" x14ac:dyDescent="0.25">
      <c r="A24" s="32"/>
      <c r="B24" s="35"/>
      <c r="C24" s="30"/>
      <c r="D24" s="16" t="s">
        <v>3</v>
      </c>
      <c r="E24" s="2">
        <f t="shared" si="7"/>
        <v>84469.2</v>
      </c>
      <c r="F24" s="2">
        <f t="shared" si="7"/>
        <v>71511.3</v>
      </c>
      <c r="G24" s="17">
        <f t="shared" si="7"/>
        <v>0</v>
      </c>
      <c r="H24" s="17">
        <f t="shared" si="7"/>
        <v>0</v>
      </c>
      <c r="I24" s="19">
        <f t="shared" si="7"/>
        <v>0</v>
      </c>
      <c r="J24" s="19">
        <f t="shared" si="7"/>
        <v>0</v>
      </c>
      <c r="K24" s="19">
        <f t="shared" si="7"/>
        <v>0</v>
      </c>
      <c r="L24" s="19">
        <f t="shared" si="7"/>
        <v>0</v>
      </c>
      <c r="M24" s="19">
        <f t="shared" ref="M24" si="9">M14+M19</f>
        <v>0</v>
      </c>
      <c r="N24" s="2">
        <f t="shared" si="3"/>
        <v>155980.5</v>
      </c>
    </row>
    <row r="25" spans="1:14" x14ac:dyDescent="0.25">
      <c r="A25" s="32"/>
      <c r="B25" s="35"/>
      <c r="C25" s="30"/>
      <c r="D25" s="16" t="s">
        <v>4</v>
      </c>
      <c r="E25" s="2">
        <f t="shared" si="7"/>
        <v>51771.5</v>
      </c>
      <c r="F25" s="2">
        <f t="shared" si="7"/>
        <v>72019.899999999994</v>
      </c>
      <c r="G25" s="17">
        <f t="shared" si="7"/>
        <v>0</v>
      </c>
      <c r="H25" s="17">
        <f t="shared" si="7"/>
        <v>0</v>
      </c>
      <c r="I25" s="19">
        <f t="shared" si="7"/>
        <v>0</v>
      </c>
      <c r="J25" s="19">
        <f t="shared" si="7"/>
        <v>0</v>
      </c>
      <c r="K25" s="19">
        <f t="shared" si="7"/>
        <v>0</v>
      </c>
      <c r="L25" s="19">
        <f t="shared" si="7"/>
        <v>0</v>
      </c>
      <c r="M25" s="19">
        <f t="shared" ref="M25" si="10">M15+M20</f>
        <v>0</v>
      </c>
      <c r="N25" s="2">
        <f t="shared" si="3"/>
        <v>123791.4</v>
      </c>
    </row>
    <row r="26" spans="1:14" x14ac:dyDescent="0.25">
      <c r="A26" s="32"/>
      <c r="B26" s="35"/>
      <c r="C26" s="30"/>
      <c r="D26" s="16" t="s">
        <v>5</v>
      </c>
      <c r="E26" s="2">
        <f t="shared" si="7"/>
        <v>39342.6</v>
      </c>
      <c r="F26" s="2">
        <f t="shared" si="7"/>
        <v>96833.9</v>
      </c>
      <c r="G26" s="17">
        <f t="shared" si="7"/>
        <v>15092.6</v>
      </c>
      <c r="H26" s="17">
        <f t="shared" si="7"/>
        <v>2991.1</v>
      </c>
      <c r="I26" s="17">
        <f t="shared" si="7"/>
        <v>29902.899999999998</v>
      </c>
      <c r="J26" s="19">
        <f t="shared" si="7"/>
        <v>2314.3000000000002</v>
      </c>
      <c r="K26" s="19">
        <f t="shared" si="7"/>
        <v>2572.8000000000002</v>
      </c>
      <c r="L26" s="19">
        <f t="shared" si="7"/>
        <v>1872.3</v>
      </c>
      <c r="M26" s="19">
        <f t="shared" ref="M26" si="11">M16+M21</f>
        <v>0</v>
      </c>
      <c r="N26" s="2">
        <f t="shared" si="3"/>
        <v>190922.49999999997</v>
      </c>
    </row>
    <row r="27" spans="1:14" x14ac:dyDescent="0.25">
      <c r="A27" s="33"/>
      <c r="B27" s="36"/>
      <c r="C27" s="30"/>
      <c r="D27" s="16" t="s">
        <v>6</v>
      </c>
      <c r="E27" s="2">
        <f>E17+E22</f>
        <v>0</v>
      </c>
      <c r="F27" s="2">
        <f t="shared" ref="F27:L27" si="12">F17+F22</f>
        <v>0</v>
      </c>
      <c r="G27" s="17">
        <f t="shared" si="12"/>
        <v>0</v>
      </c>
      <c r="H27" s="17">
        <f t="shared" si="12"/>
        <v>0</v>
      </c>
      <c r="I27" s="19">
        <f t="shared" si="12"/>
        <v>0</v>
      </c>
      <c r="J27" s="19">
        <f t="shared" si="12"/>
        <v>0</v>
      </c>
      <c r="K27" s="19">
        <f t="shared" si="12"/>
        <v>0</v>
      </c>
      <c r="L27" s="19">
        <f t="shared" si="12"/>
        <v>0</v>
      </c>
      <c r="M27" s="19">
        <f t="shared" ref="M27" si="13">M17+M22</f>
        <v>0</v>
      </c>
      <c r="N27" s="2">
        <f t="shared" si="3"/>
        <v>0</v>
      </c>
    </row>
    <row r="28" spans="1:14" ht="15" customHeight="1" x14ac:dyDescent="0.25">
      <c r="A28" s="31">
        <v>2</v>
      </c>
      <c r="B28" s="34" t="s">
        <v>30</v>
      </c>
      <c r="C28" s="30" t="s">
        <v>27</v>
      </c>
      <c r="D28" s="6" t="s">
        <v>2</v>
      </c>
      <c r="E28" s="2">
        <f>E29+E30+E31+E32</f>
        <v>32418.1</v>
      </c>
      <c r="F28" s="2">
        <f t="shared" ref="F28:J28" si="14">F29+F30+F31+F32</f>
        <v>42360.299999999996</v>
      </c>
      <c r="G28" s="17">
        <f>G31</f>
        <v>503.5</v>
      </c>
      <c r="H28" s="17">
        <f>H31</f>
        <v>0</v>
      </c>
      <c r="I28" s="17">
        <f t="shared" si="14"/>
        <v>0</v>
      </c>
      <c r="J28" s="17">
        <f t="shared" si="14"/>
        <v>0</v>
      </c>
      <c r="K28" s="17">
        <f t="shared" ref="K28:L28" si="15">K29+K30+K31+K32</f>
        <v>0</v>
      </c>
      <c r="L28" s="17">
        <f t="shared" si="15"/>
        <v>0</v>
      </c>
      <c r="M28" s="17">
        <f t="shared" ref="M28" si="16">M29+M30+M31+M32</f>
        <v>0</v>
      </c>
      <c r="N28" s="2">
        <f t="shared" si="3"/>
        <v>75281.899999999994</v>
      </c>
    </row>
    <row r="29" spans="1:14" x14ac:dyDescent="0.25">
      <c r="A29" s="32"/>
      <c r="B29" s="35"/>
      <c r="C29" s="30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2">
        <f t="shared" si="3"/>
        <v>41876</v>
      </c>
    </row>
    <row r="30" spans="1:14" x14ac:dyDescent="0.25">
      <c r="A30" s="32"/>
      <c r="B30" s="35"/>
      <c r="C30" s="30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2">
        <f t="shared" si="3"/>
        <v>24907.199999999997</v>
      </c>
    </row>
    <row r="31" spans="1:14" x14ac:dyDescent="0.25">
      <c r="A31" s="32"/>
      <c r="B31" s="35"/>
      <c r="C31" s="30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2">
        <f t="shared" si="3"/>
        <v>8498.7000000000007</v>
      </c>
    </row>
    <row r="32" spans="1:14" x14ac:dyDescent="0.25">
      <c r="A32" s="32"/>
      <c r="B32" s="35"/>
      <c r="C32" s="30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2">
        <f t="shared" si="3"/>
        <v>0</v>
      </c>
    </row>
    <row r="33" spans="1:14" s="20" customFormat="1" ht="22.5" customHeight="1" x14ac:dyDescent="0.25">
      <c r="A33" s="32"/>
      <c r="B33" s="35"/>
      <c r="C33" s="30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17">I34+I35+I36+I37</f>
        <v>0</v>
      </c>
      <c r="J33" s="17">
        <f t="shared" si="17"/>
        <v>0</v>
      </c>
      <c r="K33" s="17">
        <f t="shared" si="17"/>
        <v>0</v>
      </c>
      <c r="L33" s="17">
        <f t="shared" si="17"/>
        <v>3000</v>
      </c>
      <c r="M33" s="17">
        <f t="shared" ref="M33" si="18">M34+M35+M36+M37</f>
        <v>0</v>
      </c>
      <c r="N33" s="2">
        <f t="shared" si="3"/>
        <v>3000</v>
      </c>
    </row>
    <row r="34" spans="1:14" s="20" customFormat="1" ht="24" customHeight="1" x14ac:dyDescent="0.25">
      <c r="A34" s="32"/>
      <c r="B34" s="35"/>
      <c r="C34" s="30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2">
        <f t="shared" si="3"/>
        <v>0</v>
      </c>
    </row>
    <row r="35" spans="1:14" s="20" customFormat="1" ht="19.5" customHeight="1" x14ac:dyDescent="0.25">
      <c r="A35" s="32"/>
      <c r="B35" s="35"/>
      <c r="C35" s="30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2">
        <f t="shared" si="3"/>
        <v>0</v>
      </c>
    </row>
    <row r="36" spans="1:14" s="20" customFormat="1" ht="22.5" customHeight="1" x14ac:dyDescent="0.25">
      <c r="A36" s="32"/>
      <c r="B36" s="35"/>
      <c r="C36" s="30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3000</v>
      </c>
      <c r="M36" s="17">
        <v>0</v>
      </c>
      <c r="N36" s="2">
        <f t="shared" si="3"/>
        <v>3000</v>
      </c>
    </row>
    <row r="37" spans="1:14" s="20" customFormat="1" ht="19.5" customHeight="1" x14ac:dyDescent="0.25">
      <c r="A37" s="32"/>
      <c r="B37" s="35"/>
      <c r="C37" s="30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2">
        <f t="shared" si="3"/>
        <v>0</v>
      </c>
    </row>
    <row r="38" spans="1:14" s="20" customFormat="1" ht="22.5" customHeight="1" x14ac:dyDescent="0.25">
      <c r="A38" s="32"/>
      <c r="B38" s="35"/>
      <c r="C38" s="30" t="s">
        <v>40</v>
      </c>
      <c r="D38" s="29" t="s">
        <v>2</v>
      </c>
      <c r="E38" s="2">
        <v>0</v>
      </c>
      <c r="F38" s="2">
        <v>0</v>
      </c>
      <c r="G38" s="17">
        <f>SUM(G39:G42)</f>
        <v>0</v>
      </c>
      <c r="H38" s="17">
        <f>H41</f>
        <v>0</v>
      </c>
      <c r="I38" s="17">
        <f t="shared" ref="I38:M38" si="19">I39+I40+I41+I42</f>
        <v>0</v>
      </c>
      <c r="J38" s="17">
        <f t="shared" si="19"/>
        <v>0</v>
      </c>
      <c r="K38" s="17">
        <f t="shared" si="19"/>
        <v>0</v>
      </c>
      <c r="L38" s="17">
        <f t="shared" si="19"/>
        <v>4140</v>
      </c>
      <c r="M38" s="17">
        <f t="shared" si="19"/>
        <v>0</v>
      </c>
      <c r="N38" s="2">
        <f t="shared" si="3"/>
        <v>4140</v>
      </c>
    </row>
    <row r="39" spans="1:14" s="20" customFormat="1" ht="24" customHeight="1" x14ac:dyDescent="0.25">
      <c r="A39" s="32"/>
      <c r="B39" s="35"/>
      <c r="C39" s="30"/>
      <c r="D39" s="29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2">
        <f t="shared" si="3"/>
        <v>0</v>
      </c>
    </row>
    <row r="40" spans="1:14" s="20" customFormat="1" ht="19.5" customHeight="1" x14ac:dyDescent="0.25">
      <c r="A40" s="32"/>
      <c r="B40" s="35"/>
      <c r="C40" s="30"/>
      <c r="D40" s="29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2">
        <f t="shared" si="3"/>
        <v>0</v>
      </c>
    </row>
    <row r="41" spans="1:14" s="20" customFormat="1" ht="22.5" customHeight="1" x14ac:dyDescent="0.25">
      <c r="A41" s="32"/>
      <c r="B41" s="35"/>
      <c r="C41" s="30"/>
      <c r="D41" s="29" t="s">
        <v>5</v>
      </c>
      <c r="E41" s="2">
        <v>0</v>
      </c>
      <c r="F41" s="2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4140</v>
      </c>
      <c r="M41" s="17">
        <v>0</v>
      </c>
      <c r="N41" s="2">
        <f t="shared" si="3"/>
        <v>4140</v>
      </c>
    </row>
    <row r="42" spans="1:14" s="20" customFormat="1" ht="19.5" customHeight="1" x14ac:dyDescent="0.25">
      <c r="A42" s="32"/>
      <c r="B42" s="35"/>
      <c r="C42" s="30"/>
      <c r="D42" s="29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2">
        <f t="shared" si="3"/>
        <v>0</v>
      </c>
    </row>
    <row r="43" spans="1:14" x14ac:dyDescent="0.25">
      <c r="A43" s="32"/>
      <c r="B43" s="35"/>
      <c r="C43" s="30" t="s">
        <v>26</v>
      </c>
      <c r="D43" s="14" t="s">
        <v>2</v>
      </c>
      <c r="E43" s="2">
        <v>0</v>
      </c>
      <c r="F43" s="2">
        <v>0</v>
      </c>
      <c r="G43" s="17">
        <f>SUM(G44:G47)</f>
        <v>2404.5</v>
      </c>
      <c r="H43" s="17">
        <f>H46</f>
        <v>12166</v>
      </c>
      <c r="I43" s="17">
        <f t="shared" ref="I43:J43" si="20">I44+I45+I46+I47</f>
        <v>1096.8</v>
      </c>
      <c r="J43" s="17">
        <f t="shared" si="20"/>
        <v>1861.6</v>
      </c>
      <c r="K43" s="17">
        <f t="shared" ref="K43" si="21">K44+K45+K46+K47</f>
        <v>0</v>
      </c>
      <c r="L43" s="17">
        <f>L44+L45+L46+L47</f>
        <v>89401.7</v>
      </c>
      <c r="M43" s="17">
        <f t="shared" ref="M43" si="22">M44+M45+M46+M47</f>
        <v>0</v>
      </c>
      <c r="N43" s="2">
        <f t="shared" si="3"/>
        <v>106930.59999999999</v>
      </c>
    </row>
    <row r="44" spans="1:14" x14ac:dyDescent="0.25">
      <c r="A44" s="32"/>
      <c r="B44" s="35"/>
      <c r="C44" s="30"/>
      <c r="D44" s="14" t="s">
        <v>3</v>
      </c>
      <c r="E44" s="2">
        <v>0</v>
      </c>
      <c r="F44" s="2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2">
        <f t="shared" si="3"/>
        <v>0</v>
      </c>
    </row>
    <row r="45" spans="1:14" x14ac:dyDescent="0.25">
      <c r="A45" s="32"/>
      <c r="B45" s="35"/>
      <c r="C45" s="30"/>
      <c r="D45" s="14" t="s">
        <v>4</v>
      </c>
      <c r="E45" s="2">
        <v>0</v>
      </c>
      <c r="F45" s="2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40000</v>
      </c>
      <c r="M45" s="17">
        <v>0</v>
      </c>
      <c r="N45" s="2">
        <f t="shared" si="3"/>
        <v>40000</v>
      </c>
    </row>
    <row r="46" spans="1:14" x14ac:dyDescent="0.25">
      <c r="A46" s="32"/>
      <c r="B46" s="35"/>
      <c r="C46" s="30"/>
      <c r="D46" s="14" t="s">
        <v>5</v>
      </c>
      <c r="E46" s="2">
        <v>0</v>
      </c>
      <c r="F46" s="2">
        <v>0</v>
      </c>
      <c r="G46" s="17">
        <v>2404.5</v>
      </c>
      <c r="H46" s="17">
        <v>12166</v>
      </c>
      <c r="I46" s="17">
        <v>1096.8</v>
      </c>
      <c r="J46" s="17">
        <v>1861.6</v>
      </c>
      <c r="K46" s="17">
        <v>0</v>
      </c>
      <c r="L46" s="17">
        <v>49401.7</v>
      </c>
      <c r="M46" s="17">
        <v>0</v>
      </c>
      <c r="N46" s="2">
        <f t="shared" si="3"/>
        <v>66930.599999999991</v>
      </c>
    </row>
    <row r="47" spans="1:14" x14ac:dyDescent="0.25">
      <c r="A47" s="32"/>
      <c r="B47" s="35"/>
      <c r="C47" s="30"/>
      <c r="D47" s="14" t="s">
        <v>6</v>
      </c>
      <c r="E47" s="2">
        <v>0</v>
      </c>
      <c r="F47" s="2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2">
        <f t="shared" si="3"/>
        <v>0</v>
      </c>
    </row>
    <row r="48" spans="1:14" ht="18.75" customHeight="1" x14ac:dyDescent="0.25">
      <c r="A48" s="32"/>
      <c r="B48" s="35"/>
      <c r="C48" s="30" t="s">
        <v>24</v>
      </c>
      <c r="D48" s="16" t="s">
        <v>2</v>
      </c>
      <c r="E48" s="2">
        <f t="shared" ref="E48:K48" si="23">E28+E43</f>
        <v>32418.1</v>
      </c>
      <c r="F48" s="2">
        <f t="shared" si="23"/>
        <v>42360.299999999996</v>
      </c>
      <c r="G48" s="17">
        <f t="shared" si="23"/>
        <v>2908</v>
      </c>
      <c r="H48" s="17">
        <f t="shared" si="23"/>
        <v>12166</v>
      </c>
      <c r="I48" s="17">
        <f t="shared" si="23"/>
        <v>1096.8</v>
      </c>
      <c r="J48" s="19">
        <f t="shared" si="23"/>
        <v>1861.6</v>
      </c>
      <c r="K48" s="19">
        <f t="shared" si="23"/>
        <v>0</v>
      </c>
      <c r="L48" s="19">
        <f>L28+L33+L38+L43</f>
        <v>96541.7</v>
      </c>
      <c r="M48" s="19">
        <f t="shared" ref="M48" si="24">M28+M43</f>
        <v>0</v>
      </c>
      <c r="N48" s="2">
        <f t="shared" si="3"/>
        <v>189352.5</v>
      </c>
    </row>
    <row r="49" spans="1:14" x14ac:dyDescent="0.25">
      <c r="A49" s="32"/>
      <c r="B49" s="35"/>
      <c r="C49" s="30"/>
      <c r="D49" s="16" t="s">
        <v>3</v>
      </c>
      <c r="E49" s="2">
        <f t="shared" ref="E49:K49" si="25">E29+E44</f>
        <v>20099.2</v>
      </c>
      <c r="F49" s="2">
        <f t="shared" si="25"/>
        <v>21776.799999999999</v>
      </c>
      <c r="G49" s="17">
        <f t="shared" si="25"/>
        <v>0</v>
      </c>
      <c r="H49" s="17">
        <f t="shared" si="25"/>
        <v>0</v>
      </c>
      <c r="I49" s="19">
        <f t="shared" si="25"/>
        <v>0</v>
      </c>
      <c r="J49" s="19">
        <f t="shared" si="25"/>
        <v>0</v>
      </c>
      <c r="K49" s="19">
        <f t="shared" si="25"/>
        <v>0</v>
      </c>
      <c r="L49" s="19">
        <f t="shared" ref="L49:L52" si="26">L29+L34+L39+L44</f>
        <v>0</v>
      </c>
      <c r="M49" s="19">
        <f t="shared" ref="M49" si="27">M29+M44</f>
        <v>0</v>
      </c>
      <c r="N49" s="2">
        <f t="shared" si="3"/>
        <v>41876</v>
      </c>
    </row>
    <row r="50" spans="1:14" x14ac:dyDescent="0.25">
      <c r="A50" s="32"/>
      <c r="B50" s="35"/>
      <c r="C50" s="30"/>
      <c r="D50" s="16" t="s">
        <v>4</v>
      </c>
      <c r="E50" s="2">
        <f t="shared" ref="E50:K50" si="28">E30+E45</f>
        <v>12318.9</v>
      </c>
      <c r="F50" s="2">
        <f t="shared" si="28"/>
        <v>12588.3</v>
      </c>
      <c r="G50" s="17">
        <f t="shared" si="28"/>
        <v>0</v>
      </c>
      <c r="H50" s="17">
        <f t="shared" si="28"/>
        <v>0</v>
      </c>
      <c r="I50" s="19">
        <f t="shared" si="28"/>
        <v>0</v>
      </c>
      <c r="J50" s="19">
        <f t="shared" si="28"/>
        <v>0</v>
      </c>
      <c r="K50" s="19">
        <f t="shared" si="28"/>
        <v>0</v>
      </c>
      <c r="L50" s="19">
        <f t="shared" si="26"/>
        <v>40000</v>
      </c>
      <c r="M50" s="19">
        <f t="shared" ref="M50" si="29">M30+M45</f>
        <v>0</v>
      </c>
      <c r="N50" s="2">
        <f t="shared" si="3"/>
        <v>64907.199999999997</v>
      </c>
    </row>
    <row r="51" spans="1:14" x14ac:dyDescent="0.25">
      <c r="A51" s="32"/>
      <c r="B51" s="35"/>
      <c r="C51" s="30"/>
      <c r="D51" s="16" t="s">
        <v>5</v>
      </c>
      <c r="E51" s="2">
        <f t="shared" ref="E51:H51" si="30">E31+E46</f>
        <v>0</v>
      </c>
      <c r="F51" s="2">
        <f t="shared" si="30"/>
        <v>7995.2</v>
      </c>
      <c r="G51" s="17">
        <f t="shared" si="30"/>
        <v>2908</v>
      </c>
      <c r="H51" s="17">
        <f t="shared" si="30"/>
        <v>12166</v>
      </c>
      <c r="I51" s="17">
        <f>I31+I46</f>
        <v>1096.8</v>
      </c>
      <c r="J51" s="19">
        <f>J31+J46</f>
        <v>1861.6</v>
      </c>
      <c r="K51" s="19">
        <f>K31+K46</f>
        <v>0</v>
      </c>
      <c r="L51" s="19">
        <f t="shared" si="26"/>
        <v>56541.7</v>
      </c>
      <c r="M51" s="19">
        <f>M31+M46</f>
        <v>0</v>
      </c>
      <c r="N51" s="2">
        <f t="shared" si="3"/>
        <v>82569.299999999988</v>
      </c>
    </row>
    <row r="52" spans="1:14" x14ac:dyDescent="0.25">
      <c r="A52" s="33"/>
      <c r="B52" s="36"/>
      <c r="C52" s="30"/>
      <c r="D52" s="16" t="s">
        <v>6</v>
      </c>
      <c r="E52" s="2">
        <f>E32+E47</f>
        <v>0</v>
      </c>
      <c r="F52" s="2">
        <f t="shared" ref="F52:K52" si="31">F32+F47</f>
        <v>0</v>
      </c>
      <c r="G52" s="17">
        <f t="shared" si="31"/>
        <v>0</v>
      </c>
      <c r="H52" s="17">
        <f t="shared" si="31"/>
        <v>0</v>
      </c>
      <c r="I52" s="19">
        <f t="shared" si="31"/>
        <v>0</v>
      </c>
      <c r="J52" s="19">
        <f t="shared" si="31"/>
        <v>0</v>
      </c>
      <c r="K52" s="19">
        <f t="shared" si="31"/>
        <v>0</v>
      </c>
      <c r="L52" s="19">
        <f t="shared" si="26"/>
        <v>0</v>
      </c>
      <c r="M52" s="19">
        <f t="shared" ref="M52" si="32">M32+M47</f>
        <v>0</v>
      </c>
      <c r="N52" s="2">
        <f t="shared" si="3"/>
        <v>0</v>
      </c>
    </row>
    <row r="53" spans="1:14" ht="18.75" customHeight="1" x14ac:dyDescent="0.25">
      <c r="A53" s="31">
        <v>3</v>
      </c>
      <c r="B53" s="34" t="s">
        <v>32</v>
      </c>
      <c r="C53" s="30" t="s">
        <v>42</v>
      </c>
      <c r="D53" s="15" t="s">
        <v>2</v>
      </c>
      <c r="E53" s="2">
        <f>E54+E55+E56+E57</f>
        <v>0</v>
      </c>
      <c r="F53" s="2">
        <f t="shared" ref="F53:L53" si="33">F54+F55+F56+F57</f>
        <v>0</v>
      </c>
      <c r="G53" s="17">
        <f>SUM(G54:G57)</f>
        <v>0</v>
      </c>
      <c r="H53" s="17">
        <f t="shared" si="33"/>
        <v>0</v>
      </c>
      <c r="I53" s="17">
        <v>0</v>
      </c>
      <c r="J53" s="17">
        <f t="shared" si="33"/>
        <v>0</v>
      </c>
      <c r="K53" s="17">
        <f t="shared" si="33"/>
        <v>0</v>
      </c>
      <c r="L53" s="17">
        <f t="shared" si="33"/>
        <v>24600</v>
      </c>
      <c r="M53" s="17">
        <f t="shared" ref="M53" si="34">M54+M55+M56+M57</f>
        <v>57400</v>
      </c>
      <c r="N53" s="2">
        <f t="shared" si="3"/>
        <v>82000</v>
      </c>
    </row>
    <row r="54" spans="1:14" x14ac:dyDescent="0.25">
      <c r="A54" s="32"/>
      <c r="B54" s="35"/>
      <c r="C54" s="30"/>
      <c r="D54" s="15" t="s">
        <v>3</v>
      </c>
      <c r="E54" s="2">
        <v>0</v>
      </c>
      <c r="F54" s="2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2">
        <f t="shared" si="3"/>
        <v>0</v>
      </c>
    </row>
    <row r="55" spans="1:14" x14ac:dyDescent="0.25">
      <c r="A55" s="32"/>
      <c r="B55" s="35"/>
      <c r="C55" s="30"/>
      <c r="D55" s="15" t="s">
        <v>4</v>
      </c>
      <c r="E55" s="2">
        <v>0</v>
      </c>
      <c r="F55" s="2">
        <v>0</v>
      </c>
      <c r="G55" s="18">
        <v>0</v>
      </c>
      <c r="H55" s="17">
        <v>0</v>
      </c>
      <c r="I55" s="17">
        <v>0</v>
      </c>
      <c r="J55" s="17">
        <v>0</v>
      </c>
      <c r="K55" s="17">
        <v>0</v>
      </c>
      <c r="L55" s="17">
        <v>19680</v>
      </c>
      <c r="M55" s="17">
        <v>45920</v>
      </c>
      <c r="N55" s="2">
        <f t="shared" si="3"/>
        <v>65600</v>
      </c>
    </row>
    <row r="56" spans="1:14" x14ac:dyDescent="0.25">
      <c r="A56" s="32"/>
      <c r="B56" s="35"/>
      <c r="C56" s="30"/>
      <c r="D56" s="15" t="s">
        <v>5</v>
      </c>
      <c r="E56" s="2">
        <v>0</v>
      </c>
      <c r="F56" s="2">
        <v>0</v>
      </c>
      <c r="G56" s="18">
        <v>0</v>
      </c>
      <c r="H56" s="17">
        <v>0</v>
      </c>
      <c r="I56" s="17">
        <v>0</v>
      </c>
      <c r="J56" s="17">
        <v>0</v>
      </c>
      <c r="K56" s="17">
        <v>0</v>
      </c>
      <c r="L56" s="17">
        <v>4920</v>
      </c>
      <c r="M56" s="17">
        <v>11480</v>
      </c>
      <c r="N56" s="2">
        <f t="shared" si="3"/>
        <v>16400</v>
      </c>
    </row>
    <row r="57" spans="1:14" x14ac:dyDescent="0.25">
      <c r="A57" s="32"/>
      <c r="B57" s="35"/>
      <c r="C57" s="30"/>
      <c r="D57" s="15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2">
        <f t="shared" si="3"/>
        <v>0</v>
      </c>
    </row>
    <row r="58" spans="1:14" s="20" customFormat="1" ht="18.75" customHeight="1" x14ac:dyDescent="0.25">
      <c r="A58" s="32"/>
      <c r="B58" s="35"/>
      <c r="C58" s="30" t="s">
        <v>35</v>
      </c>
      <c r="D58" s="29" t="s">
        <v>2</v>
      </c>
      <c r="E58" s="2">
        <f>E59+E60+E61+E62</f>
        <v>0</v>
      </c>
      <c r="F58" s="2">
        <f t="shared" ref="F58" si="35">F59+F60+F61+F62</f>
        <v>0</v>
      </c>
      <c r="G58" s="17">
        <f>SUM(G59:G62)</f>
        <v>0</v>
      </c>
      <c r="H58" s="17">
        <f t="shared" ref="H58" si="36">H59+H60+H61+H62</f>
        <v>0</v>
      </c>
      <c r="I58" s="17">
        <v>0</v>
      </c>
      <c r="J58" s="17">
        <f t="shared" ref="J58:M58" si="37">J59+J60+J61+J62</f>
        <v>0</v>
      </c>
      <c r="K58" s="17">
        <f t="shared" si="37"/>
        <v>107433.9</v>
      </c>
      <c r="L58" s="17">
        <f t="shared" si="37"/>
        <v>265000</v>
      </c>
      <c r="M58" s="17">
        <f t="shared" si="37"/>
        <v>0</v>
      </c>
      <c r="N58" s="2">
        <f t="shared" si="3"/>
        <v>372433.9</v>
      </c>
    </row>
    <row r="59" spans="1:14" s="20" customFormat="1" x14ac:dyDescent="0.25">
      <c r="A59" s="32"/>
      <c r="B59" s="35"/>
      <c r="C59" s="30"/>
      <c r="D59" s="29" t="s">
        <v>3</v>
      </c>
      <c r="E59" s="2">
        <v>0</v>
      </c>
      <c r="F59" s="2">
        <v>0</v>
      </c>
      <c r="G59" s="17">
        <v>0</v>
      </c>
      <c r="H59" s="17">
        <v>0</v>
      </c>
      <c r="I59" s="17">
        <v>0</v>
      </c>
      <c r="J59" s="17">
        <v>0</v>
      </c>
      <c r="K59" s="17">
        <v>35553.5</v>
      </c>
      <c r="L59" s="17">
        <v>0</v>
      </c>
      <c r="M59" s="17">
        <v>0</v>
      </c>
      <c r="N59" s="2">
        <f t="shared" si="3"/>
        <v>35553.5</v>
      </c>
    </row>
    <row r="60" spans="1:14" s="20" customFormat="1" x14ac:dyDescent="0.25">
      <c r="A60" s="32"/>
      <c r="B60" s="35"/>
      <c r="C60" s="30"/>
      <c r="D60" s="29" t="s">
        <v>4</v>
      </c>
      <c r="E60" s="2">
        <v>0</v>
      </c>
      <c r="F60" s="2">
        <v>0</v>
      </c>
      <c r="G60" s="18">
        <v>0</v>
      </c>
      <c r="H60" s="17">
        <v>0</v>
      </c>
      <c r="I60" s="17">
        <v>0</v>
      </c>
      <c r="J60" s="17">
        <v>0</v>
      </c>
      <c r="K60" s="17">
        <v>18046.5</v>
      </c>
      <c r="L60" s="17">
        <v>212000</v>
      </c>
      <c r="M60" s="17">
        <v>0</v>
      </c>
      <c r="N60" s="2">
        <f t="shared" si="3"/>
        <v>230046.5</v>
      </c>
    </row>
    <row r="61" spans="1:14" s="20" customFormat="1" x14ac:dyDescent="0.25">
      <c r="A61" s="32"/>
      <c r="B61" s="35"/>
      <c r="C61" s="30"/>
      <c r="D61" s="29" t="s">
        <v>5</v>
      </c>
      <c r="E61" s="2">
        <v>0</v>
      </c>
      <c r="F61" s="2">
        <v>0</v>
      </c>
      <c r="G61" s="18">
        <v>0</v>
      </c>
      <c r="H61" s="17">
        <v>0</v>
      </c>
      <c r="I61" s="17">
        <v>0</v>
      </c>
      <c r="J61" s="17">
        <v>0</v>
      </c>
      <c r="K61" s="17">
        <v>53833.9</v>
      </c>
      <c r="L61" s="17">
        <v>53000</v>
      </c>
      <c r="M61" s="17">
        <v>0</v>
      </c>
      <c r="N61" s="2">
        <f t="shared" si="3"/>
        <v>106833.9</v>
      </c>
    </row>
    <row r="62" spans="1:14" s="20" customFormat="1" x14ac:dyDescent="0.25">
      <c r="A62" s="32"/>
      <c r="B62" s="35"/>
      <c r="C62" s="30"/>
      <c r="D62" s="29" t="s">
        <v>6</v>
      </c>
      <c r="E62" s="2">
        <v>0</v>
      </c>
      <c r="F62" s="2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2">
        <f t="shared" si="3"/>
        <v>0</v>
      </c>
    </row>
    <row r="63" spans="1:14" s="20" customFormat="1" ht="18.75" customHeight="1" x14ac:dyDescent="0.25">
      <c r="A63" s="32"/>
      <c r="B63" s="35"/>
      <c r="C63" s="30" t="s">
        <v>40</v>
      </c>
      <c r="D63" s="29" t="s">
        <v>2</v>
      </c>
      <c r="E63" s="2">
        <f>E64+E65+E66+E67</f>
        <v>0</v>
      </c>
      <c r="F63" s="2">
        <f t="shared" ref="F63" si="38">F64+F65+F66+F67</f>
        <v>0</v>
      </c>
      <c r="G63" s="17">
        <f>SUM(G64:G67)</f>
        <v>0</v>
      </c>
      <c r="H63" s="17">
        <f t="shared" ref="H63" si="39">H64+H65+H66+H67</f>
        <v>0</v>
      </c>
      <c r="I63" s="17">
        <v>0</v>
      </c>
      <c r="J63" s="17">
        <f t="shared" ref="J63:M63" si="40">J64+J65+J66+J67</f>
        <v>0</v>
      </c>
      <c r="K63" s="17">
        <f t="shared" si="40"/>
        <v>0</v>
      </c>
      <c r="L63" s="17">
        <f t="shared" si="40"/>
        <v>10890</v>
      </c>
      <c r="M63" s="17">
        <f t="shared" si="40"/>
        <v>25410</v>
      </c>
      <c r="N63" s="2">
        <f t="shared" si="3"/>
        <v>36300</v>
      </c>
    </row>
    <row r="64" spans="1:14" s="20" customFormat="1" x14ac:dyDescent="0.25">
      <c r="A64" s="32"/>
      <c r="B64" s="35"/>
      <c r="C64" s="30"/>
      <c r="D64" s="29" t="s">
        <v>3</v>
      </c>
      <c r="E64" s="2">
        <v>0</v>
      </c>
      <c r="F64" s="2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2">
        <f t="shared" si="3"/>
        <v>0</v>
      </c>
    </row>
    <row r="65" spans="1:14" s="20" customFormat="1" x14ac:dyDescent="0.25">
      <c r="A65" s="32"/>
      <c r="B65" s="35"/>
      <c r="C65" s="30"/>
      <c r="D65" s="29" t="s">
        <v>4</v>
      </c>
      <c r="E65" s="2">
        <v>0</v>
      </c>
      <c r="F65" s="2">
        <v>0</v>
      </c>
      <c r="G65" s="18">
        <v>0</v>
      </c>
      <c r="H65" s="17">
        <v>0</v>
      </c>
      <c r="I65" s="17">
        <v>0</v>
      </c>
      <c r="J65" s="17">
        <v>0</v>
      </c>
      <c r="K65" s="17">
        <v>0</v>
      </c>
      <c r="L65" s="17">
        <v>8712</v>
      </c>
      <c r="M65" s="17">
        <v>20328</v>
      </c>
      <c r="N65" s="2">
        <f t="shared" si="3"/>
        <v>29040</v>
      </c>
    </row>
    <row r="66" spans="1:14" s="20" customFormat="1" x14ac:dyDescent="0.25">
      <c r="A66" s="32"/>
      <c r="B66" s="35"/>
      <c r="C66" s="30"/>
      <c r="D66" s="29" t="s">
        <v>5</v>
      </c>
      <c r="E66" s="2">
        <v>0</v>
      </c>
      <c r="F66" s="2">
        <v>0</v>
      </c>
      <c r="G66" s="18">
        <v>0</v>
      </c>
      <c r="H66" s="17">
        <v>0</v>
      </c>
      <c r="I66" s="17">
        <v>0</v>
      </c>
      <c r="J66" s="17">
        <v>0</v>
      </c>
      <c r="K66" s="17">
        <v>0</v>
      </c>
      <c r="L66" s="17">
        <v>2178</v>
      </c>
      <c r="M66" s="17">
        <v>5082</v>
      </c>
      <c r="N66" s="2">
        <f t="shared" si="3"/>
        <v>7260</v>
      </c>
    </row>
    <row r="67" spans="1:14" s="20" customFormat="1" x14ac:dyDescent="0.25">
      <c r="A67" s="32"/>
      <c r="B67" s="35"/>
      <c r="C67" s="30"/>
      <c r="D67" s="29" t="s">
        <v>6</v>
      </c>
      <c r="E67" s="2">
        <v>0</v>
      </c>
      <c r="F67" s="2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2">
        <f t="shared" si="3"/>
        <v>0</v>
      </c>
    </row>
    <row r="68" spans="1:14" s="20" customFormat="1" ht="18.75" customHeight="1" x14ac:dyDescent="0.25">
      <c r="A68" s="32"/>
      <c r="B68" s="35"/>
      <c r="C68" s="30" t="s">
        <v>26</v>
      </c>
      <c r="D68" s="28" t="s">
        <v>2</v>
      </c>
      <c r="E68" s="2">
        <f>E69+E70+E71+E72</f>
        <v>0</v>
      </c>
      <c r="F68" s="2">
        <f t="shared" ref="F68" si="41">F69+F70+F71+F72</f>
        <v>0</v>
      </c>
      <c r="G68" s="17">
        <f>SUM(G69:G72)</f>
        <v>261909</v>
      </c>
      <c r="H68" s="17">
        <f t="shared" ref="H68" si="42">H69+H70+H71+H72</f>
        <v>260187.5</v>
      </c>
      <c r="I68" s="17">
        <v>255339.3</v>
      </c>
      <c r="J68" s="17">
        <f t="shared" ref="J68:K68" si="43">J69+J70+J71+J72</f>
        <v>244658.59999999998</v>
      </c>
      <c r="K68" s="17">
        <f t="shared" si="43"/>
        <v>269033.09999999998</v>
      </c>
      <c r="L68" s="17">
        <f>L69+L70+L71+L72</f>
        <v>1038153.7999999999</v>
      </c>
      <c r="M68" s="17">
        <f t="shared" ref="M68" si="44">M69+M70+M71+M72</f>
        <v>50093.9</v>
      </c>
      <c r="N68" s="2">
        <f t="shared" si="3"/>
        <v>2379375.1999999997</v>
      </c>
    </row>
    <row r="69" spans="1:14" s="20" customFormat="1" x14ac:dyDescent="0.25">
      <c r="A69" s="32"/>
      <c r="B69" s="35"/>
      <c r="C69" s="30"/>
      <c r="D69" s="28" t="s">
        <v>3</v>
      </c>
      <c r="E69" s="2">
        <v>0</v>
      </c>
      <c r="F69" s="2">
        <v>0</v>
      </c>
      <c r="G69" s="17">
        <v>158651.29999999999</v>
      </c>
      <c r="H69" s="17">
        <v>143554.4</v>
      </c>
      <c r="I69" s="17">
        <v>138529.60000000001</v>
      </c>
      <c r="J69" s="17">
        <v>128463.9</v>
      </c>
      <c r="K69" s="17">
        <v>92272.2</v>
      </c>
      <c r="L69" s="17">
        <v>109810.2</v>
      </c>
      <c r="M69" s="17">
        <v>0</v>
      </c>
      <c r="N69" s="2">
        <f t="shared" si="3"/>
        <v>771281.59999999986</v>
      </c>
    </row>
    <row r="70" spans="1:14" s="20" customFormat="1" x14ac:dyDescent="0.25">
      <c r="A70" s="32"/>
      <c r="B70" s="35"/>
      <c r="C70" s="30"/>
      <c r="D70" s="28" t="s">
        <v>4</v>
      </c>
      <c r="E70" s="2">
        <v>0</v>
      </c>
      <c r="F70" s="2">
        <v>0</v>
      </c>
      <c r="G70" s="18">
        <v>53606.1</v>
      </c>
      <c r="H70" s="17">
        <v>72664.600000000006</v>
      </c>
      <c r="I70" s="17">
        <v>74032</v>
      </c>
      <c r="J70" s="17">
        <v>67262.899999999994</v>
      </c>
      <c r="K70" s="17">
        <v>121676.7</v>
      </c>
      <c r="L70" s="17">
        <v>720712.7</v>
      </c>
      <c r="M70" s="17">
        <v>0</v>
      </c>
      <c r="N70" s="2">
        <f t="shared" si="3"/>
        <v>1109955</v>
      </c>
    </row>
    <row r="71" spans="1:14" s="20" customFormat="1" x14ac:dyDescent="0.25">
      <c r="A71" s="32"/>
      <c r="B71" s="35"/>
      <c r="C71" s="30"/>
      <c r="D71" s="28" t="s">
        <v>5</v>
      </c>
      <c r="E71" s="2">
        <v>0</v>
      </c>
      <c r="F71" s="2">
        <v>0</v>
      </c>
      <c r="G71" s="18">
        <v>49651.6</v>
      </c>
      <c r="H71" s="17">
        <v>43968.5</v>
      </c>
      <c r="I71" s="17">
        <v>42777.599999999999</v>
      </c>
      <c r="J71" s="17">
        <v>48931.8</v>
      </c>
      <c r="K71" s="17">
        <v>55084.2</v>
      </c>
      <c r="L71" s="17">
        <v>207630.9</v>
      </c>
      <c r="M71" s="17">
        <v>50093.9</v>
      </c>
      <c r="N71" s="2">
        <f t="shared" si="3"/>
        <v>498138.5</v>
      </c>
    </row>
    <row r="72" spans="1:14" s="20" customFormat="1" x14ac:dyDescent="0.25">
      <c r="A72" s="32"/>
      <c r="B72" s="35"/>
      <c r="C72" s="30"/>
      <c r="D72" s="28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2">
        <f t="shared" si="3"/>
        <v>0</v>
      </c>
    </row>
    <row r="73" spans="1:14" s="20" customFormat="1" ht="12.75" customHeight="1" x14ac:dyDescent="0.25">
      <c r="A73" s="32"/>
      <c r="B73" s="35"/>
      <c r="C73" s="30" t="s">
        <v>33</v>
      </c>
      <c r="D73" s="21" t="s">
        <v>2</v>
      </c>
      <c r="E73" s="2">
        <f>E74+E75+E76+E77</f>
        <v>0</v>
      </c>
      <c r="F73" s="2">
        <f t="shared" ref="F73" si="45">F74+F75+F76+F77</f>
        <v>0</v>
      </c>
      <c r="G73" s="17">
        <f>SUM(G74:G77)</f>
        <v>0</v>
      </c>
      <c r="H73" s="17">
        <f t="shared" ref="H73:L73" si="46">H74+H75+H76+H77</f>
        <v>744</v>
      </c>
      <c r="I73" s="17">
        <f t="shared" si="46"/>
        <v>0</v>
      </c>
      <c r="J73" s="17">
        <f t="shared" si="46"/>
        <v>0</v>
      </c>
      <c r="K73" s="17">
        <f t="shared" si="46"/>
        <v>0</v>
      </c>
      <c r="L73" s="17">
        <f t="shared" si="46"/>
        <v>0</v>
      </c>
      <c r="M73" s="17">
        <f t="shared" ref="M73" si="47">M74+M75+M76+M77</f>
        <v>0</v>
      </c>
      <c r="N73" s="2">
        <f t="shared" si="3"/>
        <v>744</v>
      </c>
    </row>
    <row r="74" spans="1:14" s="20" customFormat="1" ht="12.75" customHeight="1" x14ac:dyDescent="0.25">
      <c r="A74" s="32"/>
      <c r="B74" s="35"/>
      <c r="C74" s="30"/>
      <c r="D74" s="21" t="s">
        <v>3</v>
      </c>
      <c r="E74" s="2">
        <v>0</v>
      </c>
      <c r="F74" s="2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2">
        <f t="shared" si="3"/>
        <v>0</v>
      </c>
    </row>
    <row r="75" spans="1:14" s="20" customFormat="1" ht="12.75" customHeight="1" x14ac:dyDescent="0.25">
      <c r="A75" s="32"/>
      <c r="B75" s="35"/>
      <c r="C75" s="30"/>
      <c r="D75" s="21" t="s">
        <v>4</v>
      </c>
      <c r="E75" s="2">
        <v>0</v>
      </c>
      <c r="F75" s="2">
        <v>0</v>
      </c>
      <c r="G75" s="18">
        <v>0</v>
      </c>
      <c r="H75" s="17">
        <v>620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2">
        <f t="shared" si="3"/>
        <v>620</v>
      </c>
    </row>
    <row r="76" spans="1:14" s="20" customFormat="1" ht="12.75" customHeight="1" x14ac:dyDescent="0.25">
      <c r="A76" s="32"/>
      <c r="B76" s="35"/>
      <c r="C76" s="30"/>
      <c r="D76" s="21" t="s">
        <v>5</v>
      </c>
      <c r="E76" s="2">
        <v>0</v>
      </c>
      <c r="F76" s="2">
        <v>0</v>
      </c>
      <c r="G76" s="18">
        <v>0</v>
      </c>
      <c r="H76" s="17">
        <v>124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2">
        <f t="shared" si="3"/>
        <v>124</v>
      </c>
    </row>
    <row r="77" spans="1:14" s="20" customFormat="1" ht="12.75" customHeight="1" x14ac:dyDescent="0.25">
      <c r="A77" s="32"/>
      <c r="B77" s="35"/>
      <c r="C77" s="30"/>
      <c r="D77" s="21" t="s">
        <v>6</v>
      </c>
      <c r="E77" s="2">
        <v>0</v>
      </c>
      <c r="F77" s="2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2">
        <f t="shared" si="3"/>
        <v>0</v>
      </c>
    </row>
    <row r="78" spans="1:14" s="20" customFormat="1" ht="12.75" customHeight="1" x14ac:dyDescent="0.25">
      <c r="A78" s="32"/>
      <c r="B78" s="35"/>
      <c r="C78" s="30" t="s">
        <v>24</v>
      </c>
      <c r="D78" s="21" t="s">
        <v>2</v>
      </c>
      <c r="E78" s="2">
        <f>E79+E80+E81+E82</f>
        <v>0</v>
      </c>
      <c r="F78" s="2">
        <f t="shared" ref="F78" si="48">F79+F80+F81+F82</f>
        <v>0</v>
      </c>
      <c r="G78" s="17">
        <f>G53+G73+G68</f>
        <v>261909</v>
      </c>
      <c r="H78" s="17">
        <f>H53+H73+H68</f>
        <v>260931.5</v>
      </c>
      <c r="I78" s="17">
        <f t="shared" ref="I78:J78" si="49">I53+I73+I68</f>
        <v>255339.3</v>
      </c>
      <c r="J78" s="17">
        <f t="shared" si="49"/>
        <v>244658.59999999998</v>
      </c>
      <c r="K78" s="17">
        <f>K53+K68+K73+K58</f>
        <v>376467</v>
      </c>
      <c r="L78" s="17">
        <f>L53+L58+L63+L68+L73</f>
        <v>1338643.7999999998</v>
      </c>
      <c r="M78" s="17">
        <f>M53+M58+M63+M68+M73</f>
        <v>132903.9</v>
      </c>
      <c r="N78" s="2">
        <f>SUM(E78:M78)</f>
        <v>2870853.0999999996</v>
      </c>
    </row>
    <row r="79" spans="1:14" s="20" customFormat="1" ht="12.75" customHeight="1" x14ac:dyDescent="0.25">
      <c r="A79" s="32"/>
      <c r="B79" s="35"/>
      <c r="C79" s="30"/>
      <c r="D79" s="21" t="s">
        <v>3</v>
      </c>
      <c r="E79" s="2">
        <v>0</v>
      </c>
      <c r="F79" s="2">
        <v>0</v>
      </c>
      <c r="G79" s="17">
        <f t="shared" ref="G79" si="50">G54+G74+G69</f>
        <v>158651.29999999999</v>
      </c>
      <c r="H79" s="17">
        <f t="shared" ref="H79:J82" si="51">H54+H74+H69</f>
        <v>143554.4</v>
      </c>
      <c r="I79" s="17">
        <f t="shared" si="51"/>
        <v>138529.60000000001</v>
      </c>
      <c r="J79" s="17">
        <f t="shared" si="51"/>
        <v>128463.9</v>
      </c>
      <c r="K79" s="17">
        <v>127825.60000000001</v>
      </c>
      <c r="L79" s="17">
        <f t="shared" ref="L79:M82" si="52">L54+L59+L64+L69+L74</f>
        <v>109810.2</v>
      </c>
      <c r="M79" s="17">
        <f t="shared" si="52"/>
        <v>0</v>
      </c>
      <c r="N79" s="2">
        <f t="shared" ref="N79:N97" si="53">SUM(E79:M79)</f>
        <v>806834.99999999988</v>
      </c>
    </row>
    <row r="80" spans="1:14" s="20" customFormat="1" ht="12.75" customHeight="1" x14ac:dyDescent="0.25">
      <c r="A80" s="32"/>
      <c r="B80" s="35"/>
      <c r="C80" s="30"/>
      <c r="D80" s="21" t="s">
        <v>4</v>
      </c>
      <c r="E80" s="2">
        <v>0</v>
      </c>
      <c r="F80" s="2">
        <v>0</v>
      </c>
      <c r="G80" s="17">
        <f t="shared" ref="G80" si="54">G55+G75+G70</f>
        <v>53606.1</v>
      </c>
      <c r="H80" s="17">
        <f t="shared" si="51"/>
        <v>73284.600000000006</v>
      </c>
      <c r="I80" s="17">
        <f t="shared" si="51"/>
        <v>74032</v>
      </c>
      <c r="J80" s="17">
        <f t="shared" si="51"/>
        <v>67262.899999999994</v>
      </c>
      <c r="K80" s="17">
        <v>139723.29999999999</v>
      </c>
      <c r="L80" s="17">
        <f t="shared" si="52"/>
        <v>961104.7</v>
      </c>
      <c r="M80" s="17">
        <f t="shared" si="52"/>
        <v>66248</v>
      </c>
      <c r="N80" s="2">
        <f t="shared" si="53"/>
        <v>1435261.5999999999</v>
      </c>
    </row>
    <row r="81" spans="1:14" s="20" customFormat="1" ht="12.75" customHeight="1" x14ac:dyDescent="0.25">
      <c r="A81" s="32"/>
      <c r="B81" s="35"/>
      <c r="C81" s="30"/>
      <c r="D81" s="21" t="s">
        <v>5</v>
      </c>
      <c r="E81" s="2">
        <v>0</v>
      </c>
      <c r="F81" s="2">
        <v>0</v>
      </c>
      <c r="G81" s="17">
        <f t="shared" ref="G81" si="55">G56+G76+G71</f>
        <v>49651.6</v>
      </c>
      <c r="H81" s="17">
        <f t="shared" si="51"/>
        <v>44092.5</v>
      </c>
      <c r="I81" s="17">
        <f t="shared" si="51"/>
        <v>42777.599999999999</v>
      </c>
      <c r="J81" s="17">
        <f t="shared" si="51"/>
        <v>48931.8</v>
      </c>
      <c r="K81" s="17">
        <f>K56+K71+K76+K61</f>
        <v>108918.1</v>
      </c>
      <c r="L81" s="17">
        <f t="shared" si="52"/>
        <v>267728.90000000002</v>
      </c>
      <c r="M81" s="17">
        <f t="shared" si="52"/>
        <v>66655.899999999994</v>
      </c>
      <c r="N81" s="2">
        <f t="shared" si="53"/>
        <v>628756.4</v>
      </c>
    </row>
    <row r="82" spans="1:14" s="20" customFormat="1" ht="12.75" customHeight="1" x14ac:dyDescent="0.25">
      <c r="A82" s="33"/>
      <c r="B82" s="36"/>
      <c r="C82" s="30"/>
      <c r="D82" s="21" t="s">
        <v>6</v>
      </c>
      <c r="E82" s="2">
        <v>0</v>
      </c>
      <c r="F82" s="2">
        <v>0</v>
      </c>
      <c r="G82" s="17">
        <f>G57+G77</f>
        <v>0</v>
      </c>
      <c r="H82" s="17">
        <f t="shared" si="51"/>
        <v>0</v>
      </c>
      <c r="I82" s="17">
        <f t="shared" si="51"/>
        <v>0</v>
      </c>
      <c r="J82" s="17">
        <f t="shared" si="51"/>
        <v>0</v>
      </c>
      <c r="K82" s="17">
        <f t="shared" ref="K82" si="56">K57+K77</f>
        <v>0</v>
      </c>
      <c r="L82" s="17">
        <f t="shared" si="52"/>
        <v>0</v>
      </c>
      <c r="M82" s="17">
        <f t="shared" si="52"/>
        <v>0</v>
      </c>
      <c r="N82" s="2">
        <f t="shared" si="53"/>
        <v>0</v>
      </c>
    </row>
    <row r="83" spans="1:14" ht="12.75" customHeight="1" x14ac:dyDescent="0.25">
      <c r="A83" s="31">
        <v>4</v>
      </c>
      <c r="B83" s="34" t="s">
        <v>31</v>
      </c>
      <c r="C83" s="37" t="s">
        <v>27</v>
      </c>
      <c r="D83" s="15" t="s">
        <v>2</v>
      </c>
      <c r="E83" s="2">
        <v>0</v>
      </c>
      <c r="F83" s="2">
        <f t="shared" ref="F83:J83" si="57">F84+F85+F86+F87</f>
        <v>0</v>
      </c>
      <c r="G83" s="17">
        <f t="shared" si="57"/>
        <v>0</v>
      </c>
      <c r="H83" s="17">
        <f t="shared" si="57"/>
        <v>0</v>
      </c>
      <c r="I83" s="17">
        <f t="shared" si="57"/>
        <v>0</v>
      </c>
      <c r="J83" s="17">
        <f t="shared" si="57"/>
        <v>0</v>
      </c>
      <c r="K83" s="17">
        <f t="shared" ref="K83:L83" si="58">K84+K85+K86+K87</f>
        <v>0</v>
      </c>
      <c r="L83" s="17">
        <f t="shared" si="58"/>
        <v>0</v>
      </c>
      <c r="M83" s="17">
        <f t="shared" ref="M83" si="59">M84+M85+M86+M87</f>
        <v>0</v>
      </c>
      <c r="N83" s="2">
        <f t="shared" si="53"/>
        <v>0</v>
      </c>
    </row>
    <row r="84" spans="1:14" ht="12.75" customHeight="1" x14ac:dyDescent="0.25">
      <c r="A84" s="32"/>
      <c r="B84" s="35"/>
      <c r="C84" s="38"/>
      <c r="D84" s="15" t="s">
        <v>3</v>
      </c>
      <c r="E84" s="2">
        <v>0</v>
      </c>
      <c r="F84" s="2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2">
        <f t="shared" si="53"/>
        <v>0</v>
      </c>
    </row>
    <row r="85" spans="1:14" ht="12.75" customHeight="1" x14ac:dyDescent="0.25">
      <c r="A85" s="32"/>
      <c r="B85" s="35"/>
      <c r="C85" s="38"/>
      <c r="D85" s="15" t="s">
        <v>4</v>
      </c>
      <c r="E85" s="2">
        <v>0</v>
      </c>
      <c r="F85" s="2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2">
        <f t="shared" si="53"/>
        <v>0</v>
      </c>
    </row>
    <row r="86" spans="1:14" ht="12.75" customHeight="1" x14ac:dyDescent="0.25">
      <c r="A86" s="32"/>
      <c r="B86" s="35"/>
      <c r="C86" s="38"/>
      <c r="D86" s="15" t="s">
        <v>5</v>
      </c>
      <c r="E86" s="2">
        <v>0</v>
      </c>
      <c r="F86" s="2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2">
        <f t="shared" si="53"/>
        <v>0</v>
      </c>
    </row>
    <row r="87" spans="1:14" x14ac:dyDescent="0.25">
      <c r="A87" s="32"/>
      <c r="B87" s="35"/>
      <c r="C87" s="39"/>
      <c r="D87" s="15" t="s">
        <v>6</v>
      </c>
      <c r="E87" s="2">
        <v>0</v>
      </c>
      <c r="F87" s="2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2">
        <f t="shared" si="53"/>
        <v>0</v>
      </c>
    </row>
    <row r="88" spans="1:14" ht="15" customHeight="1" x14ac:dyDescent="0.25">
      <c r="A88" s="32"/>
      <c r="B88" s="35"/>
      <c r="C88" s="37" t="s">
        <v>26</v>
      </c>
      <c r="D88" s="15" t="s">
        <v>2</v>
      </c>
      <c r="E88" s="2">
        <v>0</v>
      </c>
      <c r="F88" s="2">
        <f t="shared" ref="F88:L88" si="60">F89+F90+F91+F92</f>
        <v>0</v>
      </c>
      <c r="G88" s="17">
        <f t="shared" si="60"/>
        <v>0</v>
      </c>
      <c r="H88" s="17">
        <f t="shared" si="60"/>
        <v>0</v>
      </c>
      <c r="I88" s="17">
        <f t="shared" si="60"/>
        <v>0</v>
      </c>
      <c r="J88" s="17">
        <f t="shared" si="60"/>
        <v>0</v>
      </c>
      <c r="K88" s="17">
        <f t="shared" si="60"/>
        <v>0</v>
      </c>
      <c r="L88" s="17">
        <f t="shared" si="60"/>
        <v>0</v>
      </c>
      <c r="M88" s="17">
        <f t="shared" ref="M88" si="61">M89+M90+M91+M92</f>
        <v>0</v>
      </c>
      <c r="N88" s="2">
        <f t="shared" si="53"/>
        <v>0</v>
      </c>
    </row>
    <row r="89" spans="1:14" x14ac:dyDescent="0.25">
      <c r="A89" s="32"/>
      <c r="B89" s="35"/>
      <c r="C89" s="38"/>
      <c r="D89" s="15" t="s">
        <v>3</v>
      </c>
      <c r="E89" s="2">
        <v>0</v>
      </c>
      <c r="F89" s="2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2">
        <f t="shared" si="53"/>
        <v>0</v>
      </c>
    </row>
    <row r="90" spans="1:14" x14ac:dyDescent="0.25">
      <c r="A90" s="32"/>
      <c r="B90" s="35"/>
      <c r="C90" s="38"/>
      <c r="D90" s="15" t="s">
        <v>4</v>
      </c>
      <c r="E90" s="2">
        <v>0</v>
      </c>
      <c r="F90" s="2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2">
        <f t="shared" si="53"/>
        <v>0</v>
      </c>
    </row>
    <row r="91" spans="1:14" x14ac:dyDescent="0.25">
      <c r="A91" s="32"/>
      <c r="B91" s="35"/>
      <c r="C91" s="38"/>
      <c r="D91" s="15" t="s">
        <v>5</v>
      </c>
      <c r="E91" s="2">
        <v>0</v>
      </c>
      <c r="F91" s="2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2">
        <f t="shared" si="53"/>
        <v>0</v>
      </c>
    </row>
    <row r="92" spans="1:14" x14ac:dyDescent="0.25">
      <c r="A92" s="32"/>
      <c r="B92" s="35"/>
      <c r="C92" s="39"/>
      <c r="D92" s="15" t="s">
        <v>6</v>
      </c>
      <c r="E92" s="2">
        <v>0</v>
      </c>
      <c r="F92" s="2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2">
        <f t="shared" si="53"/>
        <v>0</v>
      </c>
    </row>
    <row r="93" spans="1:14" ht="18.75" customHeight="1" x14ac:dyDescent="0.25">
      <c r="A93" s="32"/>
      <c r="B93" s="35"/>
      <c r="C93" s="30" t="s">
        <v>24</v>
      </c>
      <c r="D93" s="16" t="s">
        <v>2</v>
      </c>
      <c r="E93" s="2">
        <f t="shared" ref="E93:L93" si="62">E83+E88</f>
        <v>0</v>
      </c>
      <c r="F93" s="2">
        <f t="shared" si="62"/>
        <v>0</v>
      </c>
      <c r="G93" s="17">
        <f t="shared" si="62"/>
        <v>0</v>
      </c>
      <c r="H93" s="17">
        <f t="shared" si="62"/>
        <v>0</v>
      </c>
      <c r="I93" s="19">
        <f t="shared" si="62"/>
        <v>0</v>
      </c>
      <c r="J93" s="19">
        <f t="shared" si="62"/>
        <v>0</v>
      </c>
      <c r="K93" s="19">
        <f t="shared" si="62"/>
        <v>0</v>
      </c>
      <c r="L93" s="19">
        <f t="shared" si="62"/>
        <v>0</v>
      </c>
      <c r="M93" s="19">
        <f t="shared" ref="M93" si="63">M83+M88</f>
        <v>0</v>
      </c>
      <c r="N93" s="2">
        <f t="shared" si="53"/>
        <v>0</v>
      </c>
    </row>
    <row r="94" spans="1:14" x14ac:dyDescent="0.25">
      <c r="A94" s="32"/>
      <c r="B94" s="35"/>
      <c r="C94" s="30"/>
      <c r="D94" s="16" t="s">
        <v>3</v>
      </c>
      <c r="E94" s="2">
        <f t="shared" ref="E94:L94" si="64">E84+E89</f>
        <v>0</v>
      </c>
      <c r="F94" s="2">
        <f t="shared" si="64"/>
        <v>0</v>
      </c>
      <c r="G94" s="17">
        <f t="shared" si="64"/>
        <v>0</v>
      </c>
      <c r="H94" s="17">
        <f t="shared" si="64"/>
        <v>0</v>
      </c>
      <c r="I94" s="19">
        <f t="shared" si="64"/>
        <v>0</v>
      </c>
      <c r="J94" s="19">
        <f t="shared" si="64"/>
        <v>0</v>
      </c>
      <c r="K94" s="19">
        <f t="shared" si="64"/>
        <v>0</v>
      </c>
      <c r="L94" s="19">
        <f t="shared" si="64"/>
        <v>0</v>
      </c>
      <c r="M94" s="19">
        <f t="shared" ref="M94" si="65">M84+M89</f>
        <v>0</v>
      </c>
      <c r="N94" s="2">
        <f t="shared" si="53"/>
        <v>0</v>
      </c>
    </row>
    <row r="95" spans="1:14" x14ac:dyDescent="0.25">
      <c r="A95" s="32"/>
      <c r="B95" s="35"/>
      <c r="C95" s="30"/>
      <c r="D95" s="16" t="s">
        <v>4</v>
      </c>
      <c r="E95" s="2">
        <f t="shared" ref="E95:L95" si="66">E85+E90</f>
        <v>0</v>
      </c>
      <c r="F95" s="2">
        <f t="shared" si="66"/>
        <v>0</v>
      </c>
      <c r="G95" s="17">
        <f t="shared" si="66"/>
        <v>0</v>
      </c>
      <c r="H95" s="17">
        <f t="shared" si="66"/>
        <v>0</v>
      </c>
      <c r="I95" s="19">
        <f t="shared" si="66"/>
        <v>0</v>
      </c>
      <c r="J95" s="19">
        <f t="shared" si="66"/>
        <v>0</v>
      </c>
      <c r="K95" s="19">
        <f t="shared" si="66"/>
        <v>0</v>
      </c>
      <c r="L95" s="19">
        <f t="shared" si="66"/>
        <v>0</v>
      </c>
      <c r="M95" s="19">
        <f t="shared" ref="M95" si="67">M85+M90</f>
        <v>0</v>
      </c>
      <c r="N95" s="2">
        <f t="shared" si="53"/>
        <v>0</v>
      </c>
    </row>
    <row r="96" spans="1:14" x14ac:dyDescent="0.25">
      <c r="A96" s="32"/>
      <c r="B96" s="35"/>
      <c r="C96" s="30"/>
      <c r="D96" s="16" t="s">
        <v>5</v>
      </c>
      <c r="E96" s="2">
        <f t="shared" ref="E96:L96" si="68">E86+E91</f>
        <v>0</v>
      </c>
      <c r="F96" s="2">
        <f t="shared" si="68"/>
        <v>0</v>
      </c>
      <c r="G96" s="17">
        <f t="shared" si="68"/>
        <v>0</v>
      </c>
      <c r="H96" s="17">
        <f t="shared" si="68"/>
        <v>0</v>
      </c>
      <c r="I96" s="19">
        <f t="shared" si="68"/>
        <v>0</v>
      </c>
      <c r="J96" s="19">
        <f t="shared" si="68"/>
        <v>0</v>
      </c>
      <c r="K96" s="19">
        <f t="shared" si="68"/>
        <v>0</v>
      </c>
      <c r="L96" s="19">
        <f t="shared" si="68"/>
        <v>0</v>
      </c>
      <c r="M96" s="19">
        <f t="shared" ref="M96" si="69">M86+M91</f>
        <v>0</v>
      </c>
      <c r="N96" s="2">
        <f t="shared" si="53"/>
        <v>0</v>
      </c>
    </row>
    <row r="97" spans="1:14" x14ac:dyDescent="0.25">
      <c r="A97" s="33"/>
      <c r="B97" s="36"/>
      <c r="C97" s="30"/>
      <c r="D97" s="16" t="s">
        <v>6</v>
      </c>
      <c r="E97" s="2">
        <f>E87+E92</f>
        <v>0</v>
      </c>
      <c r="F97" s="2">
        <f t="shared" ref="F97:L97" si="70">F87+F92</f>
        <v>0</v>
      </c>
      <c r="G97" s="17">
        <f t="shared" si="70"/>
        <v>0</v>
      </c>
      <c r="H97" s="17">
        <f t="shared" si="70"/>
        <v>0</v>
      </c>
      <c r="I97" s="19">
        <f t="shared" si="70"/>
        <v>0</v>
      </c>
      <c r="J97" s="19">
        <f t="shared" si="70"/>
        <v>0</v>
      </c>
      <c r="K97" s="19">
        <f t="shared" si="70"/>
        <v>0</v>
      </c>
      <c r="L97" s="19">
        <f t="shared" si="70"/>
        <v>0</v>
      </c>
      <c r="M97" s="19">
        <f t="shared" ref="M97" si="71">M87+M92</f>
        <v>0</v>
      </c>
      <c r="N97" s="2">
        <f t="shared" si="53"/>
        <v>0</v>
      </c>
    </row>
    <row r="98" spans="1:14" x14ac:dyDescent="0.25">
      <c r="A98" s="31">
        <v>5</v>
      </c>
      <c r="B98" s="34" t="s">
        <v>7</v>
      </c>
      <c r="C98" s="30" t="s">
        <v>27</v>
      </c>
      <c r="D98" s="6" t="s">
        <v>2</v>
      </c>
      <c r="E98" s="2">
        <f t="shared" ref="E98:L100" si="72">E13+E28</f>
        <v>208001.40000000002</v>
      </c>
      <c r="F98" s="2">
        <f t="shared" si="72"/>
        <v>282725.40000000002</v>
      </c>
      <c r="G98" s="17">
        <f t="shared" si="72"/>
        <v>4516.1000000000004</v>
      </c>
      <c r="H98" s="17">
        <f t="shared" si="72"/>
        <v>40</v>
      </c>
      <c r="I98" s="17">
        <f t="shared" si="72"/>
        <v>28865.599999999999</v>
      </c>
      <c r="J98" s="17">
        <f t="shared" si="72"/>
        <v>1578.4</v>
      </c>
      <c r="K98" s="17">
        <f t="shared" si="72"/>
        <v>0</v>
      </c>
      <c r="L98" s="17">
        <f t="shared" si="72"/>
        <v>0</v>
      </c>
      <c r="M98" s="17">
        <f t="shared" ref="M98" si="73">M13+M28</f>
        <v>0</v>
      </c>
      <c r="N98" s="2">
        <f>SUM(E98:M98)</f>
        <v>525726.9</v>
      </c>
    </row>
    <row r="99" spans="1:14" x14ac:dyDescent="0.25">
      <c r="A99" s="32"/>
      <c r="B99" s="35"/>
      <c r="C99" s="30"/>
      <c r="D99" s="6" t="s">
        <v>3</v>
      </c>
      <c r="E99" s="2">
        <f t="shared" si="72"/>
        <v>104568.4</v>
      </c>
      <c r="F99" s="2">
        <f t="shared" si="72"/>
        <v>93288.1</v>
      </c>
      <c r="G99" s="17">
        <f t="shared" si="72"/>
        <v>0</v>
      </c>
      <c r="H99" s="17">
        <f t="shared" si="72"/>
        <v>0</v>
      </c>
      <c r="I99" s="17">
        <f t="shared" si="72"/>
        <v>0</v>
      </c>
      <c r="J99" s="17">
        <f t="shared" si="72"/>
        <v>0</v>
      </c>
      <c r="K99" s="17">
        <f t="shared" si="72"/>
        <v>0</v>
      </c>
      <c r="L99" s="17">
        <f t="shared" si="72"/>
        <v>0</v>
      </c>
      <c r="M99" s="17">
        <f t="shared" ref="M99" si="74">M14+M29</f>
        <v>0</v>
      </c>
      <c r="N99" s="2">
        <f t="shared" ref="N99:N127" si="75">SUM(E99:M99)</f>
        <v>197856.5</v>
      </c>
    </row>
    <row r="100" spans="1:14" x14ac:dyDescent="0.25">
      <c r="A100" s="32"/>
      <c r="B100" s="35"/>
      <c r="C100" s="30"/>
      <c r="D100" s="6" t="s">
        <v>4</v>
      </c>
      <c r="E100" s="2">
        <f t="shared" si="72"/>
        <v>64090.400000000001</v>
      </c>
      <c r="F100" s="2">
        <f t="shared" si="72"/>
        <v>84608.2</v>
      </c>
      <c r="G100" s="17">
        <f t="shared" si="72"/>
        <v>0</v>
      </c>
      <c r="H100" s="17">
        <f t="shared" si="72"/>
        <v>0</v>
      </c>
      <c r="I100" s="17">
        <f t="shared" si="72"/>
        <v>0</v>
      </c>
      <c r="J100" s="17">
        <f t="shared" si="72"/>
        <v>0</v>
      </c>
      <c r="K100" s="17">
        <f t="shared" si="72"/>
        <v>0</v>
      </c>
      <c r="L100" s="17">
        <f t="shared" si="72"/>
        <v>0</v>
      </c>
      <c r="M100" s="17">
        <f t="shared" ref="M100" si="76">M15+M30</f>
        <v>0</v>
      </c>
      <c r="N100" s="2">
        <f t="shared" si="75"/>
        <v>148698.6</v>
      </c>
    </row>
    <row r="101" spans="1:14" x14ac:dyDescent="0.25">
      <c r="A101" s="32"/>
      <c r="B101" s="35"/>
      <c r="C101" s="30"/>
      <c r="D101" s="6" t="s">
        <v>5</v>
      </c>
      <c r="E101" s="2">
        <f t="shared" ref="E101:E107" si="77">E16+E31</f>
        <v>39342.6</v>
      </c>
      <c r="F101" s="2">
        <f t="shared" ref="F101:L101" si="78">F16+F31</f>
        <v>104829.09999999999</v>
      </c>
      <c r="G101" s="17">
        <f t="shared" si="78"/>
        <v>4516.1000000000004</v>
      </c>
      <c r="H101" s="17">
        <f t="shared" si="78"/>
        <v>40</v>
      </c>
      <c r="I101" s="17">
        <f t="shared" si="78"/>
        <v>28865.599999999999</v>
      </c>
      <c r="J101" s="17">
        <f t="shared" si="78"/>
        <v>1578.4</v>
      </c>
      <c r="K101" s="17">
        <f t="shared" si="78"/>
        <v>0</v>
      </c>
      <c r="L101" s="17">
        <f t="shared" si="78"/>
        <v>0</v>
      </c>
      <c r="M101" s="17">
        <f t="shared" ref="M101" si="79">M16+M31</f>
        <v>0</v>
      </c>
      <c r="N101" s="2">
        <f t="shared" si="75"/>
        <v>179171.8</v>
      </c>
    </row>
    <row r="102" spans="1:14" x14ac:dyDescent="0.25">
      <c r="A102" s="32"/>
      <c r="B102" s="35"/>
      <c r="C102" s="30"/>
      <c r="D102" s="6" t="s">
        <v>6</v>
      </c>
      <c r="E102" s="2">
        <f t="shared" si="77"/>
        <v>0</v>
      </c>
      <c r="F102" s="2">
        <f t="shared" ref="F102:L102" si="80">F17+F32</f>
        <v>0</v>
      </c>
      <c r="G102" s="17">
        <f t="shared" si="80"/>
        <v>0</v>
      </c>
      <c r="H102" s="17">
        <f t="shared" si="80"/>
        <v>0</v>
      </c>
      <c r="I102" s="17">
        <f t="shared" si="80"/>
        <v>0</v>
      </c>
      <c r="J102" s="17">
        <f t="shared" si="80"/>
        <v>0</v>
      </c>
      <c r="K102" s="17">
        <f t="shared" si="80"/>
        <v>0</v>
      </c>
      <c r="L102" s="17">
        <f t="shared" si="80"/>
        <v>0</v>
      </c>
      <c r="M102" s="17">
        <f t="shared" ref="M102" si="81">M17+M32</f>
        <v>0</v>
      </c>
      <c r="N102" s="2">
        <f t="shared" si="75"/>
        <v>0</v>
      </c>
    </row>
    <row r="103" spans="1:14" s="20" customFormat="1" x14ac:dyDescent="0.25">
      <c r="A103" s="32"/>
      <c r="B103" s="35"/>
      <c r="C103" s="30" t="s">
        <v>42</v>
      </c>
      <c r="D103" s="29" t="s">
        <v>2</v>
      </c>
      <c r="E103" s="2">
        <f t="shared" si="77"/>
        <v>0</v>
      </c>
      <c r="F103" s="2">
        <f>F18+F33</f>
        <v>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f>L53</f>
        <v>24600</v>
      </c>
      <c r="M103" s="17">
        <f>M53</f>
        <v>57400</v>
      </c>
      <c r="N103" s="2">
        <f t="shared" si="75"/>
        <v>82000</v>
      </c>
    </row>
    <row r="104" spans="1:14" s="20" customFormat="1" x14ac:dyDescent="0.25">
      <c r="A104" s="32"/>
      <c r="B104" s="35"/>
      <c r="C104" s="30"/>
      <c r="D104" s="29" t="s">
        <v>3</v>
      </c>
      <c r="E104" s="2">
        <f t="shared" si="77"/>
        <v>0</v>
      </c>
      <c r="F104" s="2">
        <f>F19+F34</f>
        <v>0</v>
      </c>
      <c r="G104" s="17">
        <f t="shared" ref="G104:K105" si="82">G19+G34</f>
        <v>0</v>
      </c>
      <c r="H104" s="17">
        <f t="shared" si="82"/>
        <v>0</v>
      </c>
      <c r="I104" s="17">
        <f t="shared" si="82"/>
        <v>0</v>
      </c>
      <c r="J104" s="17">
        <f t="shared" si="82"/>
        <v>0</v>
      </c>
      <c r="K104" s="17">
        <f t="shared" si="82"/>
        <v>0</v>
      </c>
      <c r="L104" s="17">
        <f t="shared" ref="L104:M107" si="83">L54</f>
        <v>0</v>
      </c>
      <c r="M104" s="17">
        <f t="shared" si="83"/>
        <v>0</v>
      </c>
      <c r="N104" s="2">
        <f t="shared" si="75"/>
        <v>0</v>
      </c>
    </row>
    <row r="105" spans="1:14" s="20" customFormat="1" x14ac:dyDescent="0.25">
      <c r="A105" s="32"/>
      <c r="B105" s="35"/>
      <c r="C105" s="30"/>
      <c r="D105" s="29" t="s">
        <v>4</v>
      </c>
      <c r="E105" s="2">
        <f t="shared" si="77"/>
        <v>0</v>
      </c>
      <c r="F105" s="2">
        <f>F20+F35</f>
        <v>0</v>
      </c>
      <c r="G105" s="17">
        <f t="shared" si="82"/>
        <v>0</v>
      </c>
      <c r="H105" s="17">
        <f t="shared" si="82"/>
        <v>0</v>
      </c>
      <c r="I105" s="17">
        <f t="shared" si="82"/>
        <v>0</v>
      </c>
      <c r="J105" s="17">
        <f t="shared" si="82"/>
        <v>0</v>
      </c>
      <c r="K105" s="17">
        <f t="shared" si="82"/>
        <v>0</v>
      </c>
      <c r="L105" s="17">
        <f t="shared" si="83"/>
        <v>19680</v>
      </c>
      <c r="M105" s="17">
        <f t="shared" si="83"/>
        <v>45920</v>
      </c>
      <c r="N105" s="2">
        <f t="shared" si="75"/>
        <v>65600</v>
      </c>
    </row>
    <row r="106" spans="1:14" s="20" customFormat="1" x14ac:dyDescent="0.25">
      <c r="A106" s="32"/>
      <c r="B106" s="35"/>
      <c r="C106" s="30"/>
      <c r="D106" s="29" t="s">
        <v>5</v>
      </c>
      <c r="E106" s="2">
        <f t="shared" si="77"/>
        <v>0</v>
      </c>
      <c r="F106" s="2">
        <f t="shared" ref="F106" si="84">F21+F36</f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f t="shared" si="83"/>
        <v>4920</v>
      </c>
      <c r="M106" s="17">
        <f t="shared" si="83"/>
        <v>11480</v>
      </c>
      <c r="N106" s="2">
        <f t="shared" si="75"/>
        <v>16400</v>
      </c>
    </row>
    <row r="107" spans="1:14" s="20" customFormat="1" x14ac:dyDescent="0.25">
      <c r="A107" s="32"/>
      <c r="B107" s="35"/>
      <c r="C107" s="30"/>
      <c r="D107" s="29" t="s">
        <v>6</v>
      </c>
      <c r="E107" s="2">
        <f t="shared" si="77"/>
        <v>0</v>
      </c>
      <c r="F107" s="2">
        <f t="shared" ref="F107:K107" si="85">F22+F37</f>
        <v>0</v>
      </c>
      <c r="G107" s="17">
        <f t="shared" si="85"/>
        <v>0</v>
      </c>
      <c r="H107" s="17">
        <f t="shared" si="85"/>
        <v>0</v>
      </c>
      <c r="I107" s="17">
        <f t="shared" si="85"/>
        <v>0</v>
      </c>
      <c r="J107" s="17">
        <f t="shared" si="85"/>
        <v>0</v>
      </c>
      <c r="K107" s="17">
        <f t="shared" si="85"/>
        <v>0</v>
      </c>
      <c r="L107" s="17">
        <f t="shared" si="83"/>
        <v>0</v>
      </c>
      <c r="M107" s="17">
        <f t="shared" si="83"/>
        <v>0</v>
      </c>
      <c r="N107" s="2">
        <f t="shared" si="75"/>
        <v>0</v>
      </c>
    </row>
    <row r="108" spans="1:14" s="20" customFormat="1" x14ac:dyDescent="0.25">
      <c r="A108" s="32"/>
      <c r="B108" s="35"/>
      <c r="C108" s="30" t="s">
        <v>40</v>
      </c>
      <c r="D108" s="28" t="s">
        <v>2</v>
      </c>
      <c r="E108" s="2">
        <f t="shared" ref="E108:E117" si="86">E53</f>
        <v>0</v>
      </c>
      <c r="F108" s="2">
        <f t="shared" ref="F108:K108" si="87">F53</f>
        <v>0</v>
      </c>
      <c r="G108" s="2">
        <f t="shared" si="87"/>
        <v>0</v>
      </c>
      <c r="H108" s="2">
        <f t="shared" si="87"/>
        <v>0</v>
      </c>
      <c r="I108" s="2">
        <f t="shared" si="87"/>
        <v>0</v>
      </c>
      <c r="J108" s="2">
        <f t="shared" si="87"/>
        <v>0</v>
      </c>
      <c r="K108" s="2">
        <f t="shared" si="87"/>
        <v>0</v>
      </c>
      <c r="L108" s="2">
        <f>L38+L63</f>
        <v>15030</v>
      </c>
      <c r="M108" s="2">
        <f>M38+M63</f>
        <v>25410</v>
      </c>
      <c r="N108" s="2">
        <f t="shared" si="75"/>
        <v>40440</v>
      </c>
    </row>
    <row r="109" spans="1:14" s="20" customFormat="1" x14ac:dyDescent="0.25">
      <c r="A109" s="32"/>
      <c r="B109" s="35"/>
      <c r="C109" s="30"/>
      <c r="D109" s="28" t="s">
        <v>3</v>
      </c>
      <c r="E109" s="2">
        <f t="shared" si="86"/>
        <v>0</v>
      </c>
      <c r="F109" s="2">
        <f t="shared" ref="F109:K112" si="88">F54</f>
        <v>0</v>
      </c>
      <c r="G109" s="2">
        <f t="shared" si="88"/>
        <v>0</v>
      </c>
      <c r="H109" s="2">
        <f t="shared" si="88"/>
        <v>0</v>
      </c>
      <c r="I109" s="2">
        <f t="shared" si="88"/>
        <v>0</v>
      </c>
      <c r="J109" s="2">
        <f t="shared" si="88"/>
        <v>0</v>
      </c>
      <c r="K109" s="2">
        <f t="shared" si="88"/>
        <v>0</v>
      </c>
      <c r="L109" s="2">
        <f t="shared" ref="L109:M112" si="89">L39+L64</f>
        <v>0</v>
      </c>
      <c r="M109" s="2">
        <f t="shared" si="89"/>
        <v>0</v>
      </c>
      <c r="N109" s="2">
        <f t="shared" si="75"/>
        <v>0</v>
      </c>
    </row>
    <row r="110" spans="1:14" s="20" customFormat="1" x14ac:dyDescent="0.25">
      <c r="A110" s="32"/>
      <c r="B110" s="35"/>
      <c r="C110" s="30"/>
      <c r="D110" s="28" t="s">
        <v>4</v>
      </c>
      <c r="E110" s="2">
        <f t="shared" si="86"/>
        <v>0</v>
      </c>
      <c r="F110" s="2">
        <f t="shared" si="88"/>
        <v>0</v>
      </c>
      <c r="G110" s="2">
        <f t="shared" si="88"/>
        <v>0</v>
      </c>
      <c r="H110" s="2">
        <f t="shared" si="88"/>
        <v>0</v>
      </c>
      <c r="I110" s="2">
        <f t="shared" si="88"/>
        <v>0</v>
      </c>
      <c r="J110" s="2">
        <f t="shared" si="88"/>
        <v>0</v>
      </c>
      <c r="K110" s="2">
        <f t="shared" si="88"/>
        <v>0</v>
      </c>
      <c r="L110" s="2">
        <f t="shared" si="89"/>
        <v>8712</v>
      </c>
      <c r="M110" s="2">
        <f t="shared" si="89"/>
        <v>20328</v>
      </c>
      <c r="N110" s="2">
        <f t="shared" si="75"/>
        <v>29040</v>
      </c>
    </row>
    <row r="111" spans="1:14" s="20" customFormat="1" x14ac:dyDescent="0.25">
      <c r="A111" s="32"/>
      <c r="B111" s="35"/>
      <c r="C111" s="30"/>
      <c r="D111" s="28" t="s">
        <v>5</v>
      </c>
      <c r="E111" s="2">
        <f t="shared" si="86"/>
        <v>0</v>
      </c>
      <c r="F111" s="2">
        <f t="shared" si="88"/>
        <v>0</v>
      </c>
      <c r="G111" s="2">
        <f t="shared" si="88"/>
        <v>0</v>
      </c>
      <c r="H111" s="2">
        <f t="shared" si="88"/>
        <v>0</v>
      </c>
      <c r="I111" s="2">
        <f t="shared" si="88"/>
        <v>0</v>
      </c>
      <c r="J111" s="2">
        <f t="shared" si="88"/>
        <v>0</v>
      </c>
      <c r="K111" s="2">
        <f t="shared" si="88"/>
        <v>0</v>
      </c>
      <c r="L111" s="2">
        <f t="shared" si="89"/>
        <v>6318</v>
      </c>
      <c r="M111" s="2">
        <f t="shared" si="89"/>
        <v>5082</v>
      </c>
      <c r="N111" s="2">
        <f t="shared" si="75"/>
        <v>11400</v>
      </c>
    </row>
    <row r="112" spans="1:14" s="20" customFormat="1" x14ac:dyDescent="0.25">
      <c r="A112" s="32"/>
      <c r="B112" s="35"/>
      <c r="C112" s="30"/>
      <c r="D112" s="28" t="s">
        <v>6</v>
      </c>
      <c r="E112" s="2">
        <f t="shared" si="86"/>
        <v>0</v>
      </c>
      <c r="F112" s="2">
        <f t="shared" si="88"/>
        <v>0</v>
      </c>
      <c r="G112" s="2">
        <f t="shared" si="88"/>
        <v>0</v>
      </c>
      <c r="H112" s="2">
        <f t="shared" si="88"/>
        <v>0</v>
      </c>
      <c r="I112" s="2">
        <f t="shared" si="88"/>
        <v>0</v>
      </c>
      <c r="J112" s="2">
        <f t="shared" si="88"/>
        <v>0</v>
      </c>
      <c r="K112" s="2">
        <f t="shared" si="88"/>
        <v>0</v>
      </c>
      <c r="L112" s="2">
        <f t="shared" si="89"/>
        <v>0</v>
      </c>
      <c r="M112" s="2">
        <f t="shared" si="89"/>
        <v>0</v>
      </c>
      <c r="N112" s="2">
        <f t="shared" si="75"/>
        <v>0</v>
      </c>
    </row>
    <row r="113" spans="1:14" s="20" customFormat="1" x14ac:dyDescent="0.25">
      <c r="A113" s="32"/>
      <c r="B113" s="35"/>
      <c r="C113" s="30" t="s">
        <v>35</v>
      </c>
      <c r="D113" s="29" t="s">
        <v>2</v>
      </c>
      <c r="E113" s="2">
        <f t="shared" si="86"/>
        <v>0</v>
      </c>
      <c r="F113" s="2">
        <f t="shared" ref="F113:K113" si="90">F58</f>
        <v>0</v>
      </c>
      <c r="G113" s="2">
        <f t="shared" si="90"/>
        <v>0</v>
      </c>
      <c r="H113" s="2">
        <f t="shared" si="90"/>
        <v>0</v>
      </c>
      <c r="I113" s="2">
        <f t="shared" si="90"/>
        <v>0</v>
      </c>
      <c r="J113" s="2">
        <f t="shared" si="90"/>
        <v>0</v>
      </c>
      <c r="K113" s="2">
        <f t="shared" si="90"/>
        <v>107433.9</v>
      </c>
      <c r="L113" s="2">
        <f>L58+L33</f>
        <v>268000</v>
      </c>
      <c r="M113" s="2">
        <f t="shared" ref="M113:M117" si="91">M58</f>
        <v>0</v>
      </c>
      <c r="N113" s="2">
        <f t="shared" si="75"/>
        <v>375433.9</v>
      </c>
    </row>
    <row r="114" spans="1:14" s="20" customFormat="1" x14ac:dyDescent="0.25">
      <c r="A114" s="32"/>
      <c r="B114" s="35"/>
      <c r="C114" s="30"/>
      <c r="D114" s="29" t="s">
        <v>3</v>
      </c>
      <c r="E114" s="2">
        <f t="shared" si="86"/>
        <v>0</v>
      </c>
      <c r="F114" s="2">
        <f t="shared" ref="F114:K117" si="92">F59</f>
        <v>0</v>
      </c>
      <c r="G114" s="2">
        <f t="shared" si="92"/>
        <v>0</v>
      </c>
      <c r="H114" s="2">
        <f t="shared" si="92"/>
        <v>0</v>
      </c>
      <c r="I114" s="2">
        <f t="shared" si="92"/>
        <v>0</v>
      </c>
      <c r="J114" s="2">
        <f t="shared" si="92"/>
        <v>0</v>
      </c>
      <c r="K114" s="2">
        <f t="shared" si="92"/>
        <v>35553.5</v>
      </c>
      <c r="L114" s="2">
        <f t="shared" ref="L114:L117" si="93">L59+L34</f>
        <v>0</v>
      </c>
      <c r="M114" s="2">
        <f t="shared" si="91"/>
        <v>0</v>
      </c>
      <c r="N114" s="2">
        <f t="shared" si="75"/>
        <v>35553.5</v>
      </c>
    </row>
    <row r="115" spans="1:14" s="20" customFormat="1" x14ac:dyDescent="0.25">
      <c r="A115" s="32"/>
      <c r="B115" s="35"/>
      <c r="C115" s="30"/>
      <c r="D115" s="29" t="s">
        <v>4</v>
      </c>
      <c r="E115" s="2">
        <f t="shared" si="86"/>
        <v>0</v>
      </c>
      <c r="F115" s="2">
        <f t="shared" si="92"/>
        <v>0</v>
      </c>
      <c r="G115" s="2">
        <f t="shared" si="92"/>
        <v>0</v>
      </c>
      <c r="H115" s="2">
        <f t="shared" si="92"/>
        <v>0</v>
      </c>
      <c r="I115" s="2">
        <f t="shared" si="92"/>
        <v>0</v>
      </c>
      <c r="J115" s="2">
        <f t="shared" si="92"/>
        <v>0</v>
      </c>
      <c r="K115" s="2">
        <f t="shared" si="92"/>
        <v>18046.5</v>
      </c>
      <c r="L115" s="2">
        <f t="shared" si="93"/>
        <v>212000</v>
      </c>
      <c r="M115" s="2">
        <f t="shared" si="91"/>
        <v>0</v>
      </c>
      <c r="N115" s="2">
        <f t="shared" si="75"/>
        <v>230046.5</v>
      </c>
    </row>
    <row r="116" spans="1:14" s="20" customFormat="1" x14ac:dyDescent="0.25">
      <c r="A116" s="32"/>
      <c r="B116" s="35"/>
      <c r="C116" s="30"/>
      <c r="D116" s="29" t="s">
        <v>5</v>
      </c>
      <c r="E116" s="2">
        <f t="shared" si="86"/>
        <v>0</v>
      </c>
      <c r="F116" s="2">
        <f t="shared" si="92"/>
        <v>0</v>
      </c>
      <c r="G116" s="2">
        <f t="shared" si="92"/>
        <v>0</v>
      </c>
      <c r="H116" s="2">
        <f t="shared" si="92"/>
        <v>0</v>
      </c>
      <c r="I116" s="2">
        <f t="shared" si="92"/>
        <v>0</v>
      </c>
      <c r="J116" s="2">
        <f t="shared" si="92"/>
        <v>0</v>
      </c>
      <c r="K116" s="2">
        <f t="shared" si="92"/>
        <v>53833.9</v>
      </c>
      <c r="L116" s="2">
        <f t="shared" si="93"/>
        <v>56000</v>
      </c>
      <c r="M116" s="2">
        <f t="shared" si="91"/>
        <v>0</v>
      </c>
      <c r="N116" s="2">
        <f t="shared" si="75"/>
        <v>109833.9</v>
      </c>
    </row>
    <row r="117" spans="1:14" s="20" customFormat="1" x14ac:dyDescent="0.25">
      <c r="A117" s="32"/>
      <c r="B117" s="35"/>
      <c r="C117" s="30"/>
      <c r="D117" s="29" t="s">
        <v>6</v>
      </c>
      <c r="E117" s="2">
        <f t="shared" si="86"/>
        <v>0</v>
      </c>
      <c r="F117" s="2">
        <f t="shared" si="92"/>
        <v>0</v>
      </c>
      <c r="G117" s="2">
        <f t="shared" si="92"/>
        <v>0</v>
      </c>
      <c r="H117" s="2">
        <f t="shared" si="92"/>
        <v>0</v>
      </c>
      <c r="I117" s="2">
        <f t="shared" si="92"/>
        <v>0</v>
      </c>
      <c r="J117" s="2">
        <f t="shared" si="92"/>
        <v>0</v>
      </c>
      <c r="K117" s="2">
        <f t="shared" si="92"/>
        <v>0</v>
      </c>
      <c r="L117" s="2">
        <f t="shared" si="93"/>
        <v>0</v>
      </c>
      <c r="M117" s="2">
        <f t="shared" si="91"/>
        <v>0</v>
      </c>
      <c r="N117" s="2">
        <f t="shared" si="75"/>
        <v>0</v>
      </c>
    </row>
    <row r="118" spans="1:14" x14ac:dyDescent="0.25">
      <c r="A118" s="32"/>
      <c r="B118" s="35"/>
      <c r="C118" s="30" t="s">
        <v>26</v>
      </c>
      <c r="D118" s="14" t="s">
        <v>2</v>
      </c>
      <c r="E118" s="2">
        <f>E18+E43+E68</f>
        <v>0</v>
      </c>
      <c r="F118" s="2">
        <f t="shared" ref="F118:K118" si="94">F18+F43+F68</f>
        <v>0</v>
      </c>
      <c r="G118" s="2">
        <f t="shared" si="94"/>
        <v>275393.5</v>
      </c>
      <c r="H118" s="2">
        <f t="shared" si="94"/>
        <v>275304.59999999998</v>
      </c>
      <c r="I118" s="2">
        <f t="shared" si="94"/>
        <v>257473.4</v>
      </c>
      <c r="J118" s="2">
        <f t="shared" si="94"/>
        <v>247256.09999999998</v>
      </c>
      <c r="K118" s="2">
        <f t="shared" si="94"/>
        <v>271605.89999999997</v>
      </c>
      <c r="L118" s="2">
        <f>L18+L43+L68</f>
        <v>1129427.7999999998</v>
      </c>
      <c r="M118" s="2">
        <f>M18+M43+M68</f>
        <v>50093.9</v>
      </c>
      <c r="N118" s="2">
        <f t="shared" si="75"/>
        <v>2506555.1999999997</v>
      </c>
    </row>
    <row r="119" spans="1:14" x14ac:dyDescent="0.25">
      <c r="A119" s="32"/>
      <c r="B119" s="35"/>
      <c r="C119" s="30"/>
      <c r="D119" s="14" t="s">
        <v>3</v>
      </c>
      <c r="E119" s="2">
        <f>E19+E44+E69</f>
        <v>0</v>
      </c>
      <c r="F119" s="2">
        <f t="shared" ref="F119:L122" si="95">F19+F44+F69</f>
        <v>0</v>
      </c>
      <c r="G119" s="2">
        <f t="shared" si="95"/>
        <v>158651.29999999999</v>
      </c>
      <c r="H119" s="2">
        <f t="shared" si="95"/>
        <v>143554.4</v>
      </c>
      <c r="I119" s="2">
        <f t="shared" si="95"/>
        <v>138529.60000000001</v>
      </c>
      <c r="J119" s="2">
        <f t="shared" si="95"/>
        <v>128463.9</v>
      </c>
      <c r="K119" s="2">
        <f t="shared" si="95"/>
        <v>92272.2</v>
      </c>
      <c r="L119" s="2">
        <f t="shared" si="95"/>
        <v>109810.2</v>
      </c>
      <c r="M119" s="2">
        <f t="shared" ref="M119" si="96">M19+M44+M69</f>
        <v>0</v>
      </c>
      <c r="N119" s="2">
        <f t="shared" si="75"/>
        <v>771281.59999999986</v>
      </c>
    </row>
    <row r="120" spans="1:14" x14ac:dyDescent="0.25">
      <c r="A120" s="32"/>
      <c r="B120" s="35"/>
      <c r="C120" s="30"/>
      <c r="D120" s="14" t="s">
        <v>4</v>
      </c>
      <c r="E120" s="2">
        <f>E20+E45+E70</f>
        <v>0</v>
      </c>
      <c r="F120" s="2">
        <f t="shared" si="95"/>
        <v>0</v>
      </c>
      <c r="G120" s="2">
        <f t="shared" si="95"/>
        <v>53606.1</v>
      </c>
      <c r="H120" s="2">
        <f t="shared" si="95"/>
        <v>72664.600000000006</v>
      </c>
      <c r="I120" s="2">
        <f t="shared" si="95"/>
        <v>74032</v>
      </c>
      <c r="J120" s="2">
        <f t="shared" si="95"/>
        <v>67262.899999999994</v>
      </c>
      <c r="K120" s="2">
        <f t="shared" si="95"/>
        <v>121676.7</v>
      </c>
      <c r="L120" s="2">
        <f t="shared" si="95"/>
        <v>760712.7</v>
      </c>
      <c r="M120" s="2">
        <f t="shared" ref="M120" si="97">M20+M45+M70</f>
        <v>0</v>
      </c>
      <c r="N120" s="2">
        <f t="shared" si="75"/>
        <v>1149955</v>
      </c>
    </row>
    <row r="121" spans="1:14" x14ac:dyDescent="0.25">
      <c r="A121" s="32"/>
      <c r="B121" s="35"/>
      <c r="C121" s="30"/>
      <c r="D121" s="14" t="s">
        <v>5</v>
      </c>
      <c r="E121" s="2">
        <f>E21+E46+E71</f>
        <v>0</v>
      </c>
      <c r="F121" s="2">
        <f t="shared" si="95"/>
        <v>0</v>
      </c>
      <c r="G121" s="2">
        <f t="shared" si="95"/>
        <v>63136.1</v>
      </c>
      <c r="H121" s="2">
        <f t="shared" si="95"/>
        <v>59085.599999999999</v>
      </c>
      <c r="I121" s="2">
        <f t="shared" si="95"/>
        <v>44911.7</v>
      </c>
      <c r="J121" s="2">
        <f t="shared" si="95"/>
        <v>51529.3</v>
      </c>
      <c r="K121" s="2">
        <f t="shared" si="95"/>
        <v>57657</v>
      </c>
      <c r="L121" s="2">
        <f t="shared" si="95"/>
        <v>258904.9</v>
      </c>
      <c r="M121" s="2">
        <f t="shared" ref="M121" si="98">M21+M46+M71</f>
        <v>50093.9</v>
      </c>
      <c r="N121" s="2">
        <f t="shared" si="75"/>
        <v>585318.5</v>
      </c>
    </row>
    <row r="122" spans="1:14" x14ac:dyDescent="0.25">
      <c r="A122" s="32"/>
      <c r="B122" s="35"/>
      <c r="C122" s="30"/>
      <c r="D122" s="14" t="s">
        <v>6</v>
      </c>
      <c r="E122" s="2">
        <f>E22+E47+E72</f>
        <v>0</v>
      </c>
      <c r="F122" s="2">
        <f t="shared" si="95"/>
        <v>0</v>
      </c>
      <c r="G122" s="2">
        <f t="shared" si="95"/>
        <v>0</v>
      </c>
      <c r="H122" s="2">
        <f t="shared" si="95"/>
        <v>0</v>
      </c>
      <c r="I122" s="2">
        <f t="shared" si="95"/>
        <v>0</v>
      </c>
      <c r="J122" s="2">
        <f t="shared" si="95"/>
        <v>0</v>
      </c>
      <c r="K122" s="2">
        <f t="shared" si="95"/>
        <v>0</v>
      </c>
      <c r="L122" s="2">
        <f t="shared" si="95"/>
        <v>0</v>
      </c>
      <c r="M122" s="2">
        <f t="shared" ref="M122" si="99">M22+M47+M72</f>
        <v>0</v>
      </c>
      <c r="N122" s="2">
        <f t="shared" si="75"/>
        <v>0</v>
      </c>
    </row>
    <row r="123" spans="1:14" s="20" customFormat="1" x14ac:dyDescent="0.25">
      <c r="A123" s="32"/>
      <c r="B123" s="35"/>
      <c r="C123" s="30" t="s">
        <v>33</v>
      </c>
      <c r="D123" s="21" t="s">
        <v>2</v>
      </c>
      <c r="E123" s="2">
        <f t="shared" ref="E123:L126" si="100">E73</f>
        <v>0</v>
      </c>
      <c r="F123" s="2">
        <f t="shared" si="100"/>
        <v>0</v>
      </c>
      <c r="G123" s="2">
        <f t="shared" si="100"/>
        <v>0</v>
      </c>
      <c r="H123" s="2">
        <f t="shared" si="100"/>
        <v>744</v>
      </c>
      <c r="I123" s="2">
        <f t="shared" si="100"/>
        <v>0</v>
      </c>
      <c r="J123" s="17">
        <f t="shared" si="100"/>
        <v>0</v>
      </c>
      <c r="K123" s="17">
        <f t="shared" si="100"/>
        <v>0</v>
      </c>
      <c r="L123" s="17">
        <f t="shared" si="100"/>
        <v>0</v>
      </c>
      <c r="M123" s="17">
        <f t="shared" ref="M123" si="101">M73</f>
        <v>0</v>
      </c>
      <c r="N123" s="2">
        <f t="shared" si="75"/>
        <v>744</v>
      </c>
    </row>
    <row r="124" spans="1:14" s="20" customFormat="1" x14ac:dyDescent="0.25">
      <c r="A124" s="32"/>
      <c r="B124" s="35"/>
      <c r="C124" s="30"/>
      <c r="D124" s="21" t="s">
        <v>3</v>
      </c>
      <c r="E124" s="2">
        <f t="shared" si="100"/>
        <v>0</v>
      </c>
      <c r="F124" s="2">
        <f t="shared" si="100"/>
        <v>0</v>
      </c>
      <c r="G124" s="2">
        <f t="shared" si="100"/>
        <v>0</v>
      </c>
      <c r="H124" s="2">
        <f t="shared" si="100"/>
        <v>0</v>
      </c>
      <c r="I124" s="2">
        <f t="shared" si="100"/>
        <v>0</v>
      </c>
      <c r="J124" s="17">
        <f t="shared" si="100"/>
        <v>0</v>
      </c>
      <c r="K124" s="17">
        <f t="shared" si="100"/>
        <v>0</v>
      </c>
      <c r="L124" s="17">
        <f t="shared" si="100"/>
        <v>0</v>
      </c>
      <c r="M124" s="17">
        <f t="shared" ref="M124" si="102">M74</f>
        <v>0</v>
      </c>
      <c r="N124" s="2">
        <f t="shared" si="75"/>
        <v>0</v>
      </c>
    </row>
    <row r="125" spans="1:14" s="20" customFormat="1" x14ac:dyDescent="0.25">
      <c r="A125" s="32"/>
      <c r="B125" s="35"/>
      <c r="C125" s="30"/>
      <c r="D125" s="21" t="s">
        <v>4</v>
      </c>
      <c r="E125" s="2">
        <f t="shared" si="100"/>
        <v>0</v>
      </c>
      <c r="F125" s="2">
        <f t="shared" si="100"/>
        <v>0</v>
      </c>
      <c r="G125" s="2">
        <f t="shared" si="100"/>
        <v>0</v>
      </c>
      <c r="H125" s="2">
        <f t="shared" si="100"/>
        <v>620</v>
      </c>
      <c r="I125" s="2">
        <f t="shared" si="100"/>
        <v>0</v>
      </c>
      <c r="J125" s="17">
        <f t="shared" si="100"/>
        <v>0</v>
      </c>
      <c r="K125" s="17">
        <f t="shared" si="100"/>
        <v>0</v>
      </c>
      <c r="L125" s="17">
        <f t="shared" si="100"/>
        <v>0</v>
      </c>
      <c r="M125" s="17">
        <f t="shared" ref="M125" si="103">M75</f>
        <v>0</v>
      </c>
      <c r="N125" s="2">
        <f t="shared" si="75"/>
        <v>620</v>
      </c>
    </row>
    <row r="126" spans="1:14" s="20" customFormat="1" x14ac:dyDescent="0.25">
      <c r="A126" s="32"/>
      <c r="B126" s="35"/>
      <c r="C126" s="30"/>
      <c r="D126" s="21" t="s">
        <v>5</v>
      </c>
      <c r="E126" s="2">
        <f t="shared" si="100"/>
        <v>0</v>
      </c>
      <c r="F126" s="2">
        <f t="shared" si="100"/>
        <v>0</v>
      </c>
      <c r="G126" s="2">
        <f t="shared" si="100"/>
        <v>0</v>
      </c>
      <c r="H126" s="2">
        <f t="shared" si="100"/>
        <v>124</v>
      </c>
      <c r="I126" s="2">
        <f t="shared" si="100"/>
        <v>0</v>
      </c>
      <c r="J126" s="17">
        <f t="shared" si="100"/>
        <v>0</v>
      </c>
      <c r="K126" s="17">
        <f t="shared" si="100"/>
        <v>0</v>
      </c>
      <c r="L126" s="17">
        <f t="shared" si="100"/>
        <v>0</v>
      </c>
      <c r="M126" s="17">
        <f t="shared" ref="M126" si="104">M76</f>
        <v>0</v>
      </c>
      <c r="N126" s="2">
        <f t="shared" si="75"/>
        <v>124</v>
      </c>
    </row>
    <row r="127" spans="1:14" s="20" customFormat="1" x14ac:dyDescent="0.25">
      <c r="A127" s="32"/>
      <c r="B127" s="35"/>
      <c r="C127" s="30"/>
      <c r="D127" s="21" t="s">
        <v>6</v>
      </c>
      <c r="E127" s="2">
        <f>E77</f>
        <v>0</v>
      </c>
      <c r="F127" s="2">
        <f t="shared" ref="F127:L127" si="105">F77</f>
        <v>0</v>
      </c>
      <c r="G127" s="2">
        <f t="shared" si="105"/>
        <v>0</v>
      </c>
      <c r="H127" s="2">
        <f t="shared" si="105"/>
        <v>0</v>
      </c>
      <c r="I127" s="2">
        <f t="shared" si="105"/>
        <v>0</v>
      </c>
      <c r="J127" s="17">
        <f t="shared" si="105"/>
        <v>0</v>
      </c>
      <c r="K127" s="17">
        <f t="shared" si="105"/>
        <v>0</v>
      </c>
      <c r="L127" s="17">
        <f t="shared" si="105"/>
        <v>0</v>
      </c>
      <c r="M127" s="17">
        <f t="shared" ref="M127" si="106">M77</f>
        <v>0</v>
      </c>
      <c r="N127" s="2">
        <f t="shared" si="75"/>
        <v>0</v>
      </c>
    </row>
    <row r="128" spans="1:14" x14ac:dyDescent="0.25">
      <c r="A128" s="32"/>
      <c r="B128" s="35"/>
      <c r="C128" s="30" t="s">
        <v>24</v>
      </c>
      <c r="D128" s="14" t="s">
        <v>2</v>
      </c>
      <c r="E128" s="2">
        <f>E98+E108+E118+E123</f>
        <v>208001.40000000002</v>
      </c>
      <c r="F128" s="2">
        <f t="shared" ref="F128:I128" si="107">F98+F108+F118+F123</f>
        <v>282725.40000000002</v>
      </c>
      <c r="G128" s="2">
        <f t="shared" si="107"/>
        <v>279909.59999999998</v>
      </c>
      <c r="H128" s="2">
        <f t="shared" si="107"/>
        <v>276088.59999999998</v>
      </c>
      <c r="I128" s="2">
        <f t="shared" si="107"/>
        <v>286339</v>
      </c>
      <c r="J128" s="2">
        <f>J98+J108+J118+J123</f>
        <v>248834.49999999997</v>
      </c>
      <c r="K128" s="2">
        <f>K98+K103+K108+K113+K118+K123</f>
        <v>379039.79999999993</v>
      </c>
      <c r="L128" s="2">
        <f>L98+L103+L108+L113+L118+L123</f>
        <v>1437057.7999999998</v>
      </c>
      <c r="M128" s="2">
        <f>M98+M103+M108+M113+M118+M123</f>
        <v>132903.9</v>
      </c>
      <c r="N128" s="2">
        <f>SUM(E128:M128)</f>
        <v>3530899.9999999995</v>
      </c>
    </row>
    <row r="129" spans="1:14" x14ac:dyDescent="0.25">
      <c r="A129" s="32"/>
      <c r="B129" s="35"/>
      <c r="C129" s="30"/>
      <c r="D129" s="14" t="s">
        <v>3</v>
      </c>
      <c r="E129" s="2">
        <f>E99+E109+E119+E124</f>
        <v>104568.4</v>
      </c>
      <c r="F129" s="2">
        <f t="shared" ref="F129:J132" si="108">F99+F109+F119+F124</f>
        <v>93288.1</v>
      </c>
      <c r="G129" s="2">
        <f t="shared" si="108"/>
        <v>158651.29999999999</v>
      </c>
      <c r="H129" s="2">
        <f t="shared" si="108"/>
        <v>143554.4</v>
      </c>
      <c r="I129" s="2">
        <f t="shared" si="108"/>
        <v>138529.60000000001</v>
      </c>
      <c r="J129" s="2">
        <f t="shared" si="108"/>
        <v>128463.9</v>
      </c>
      <c r="K129" s="2">
        <v>127825.60000000001</v>
      </c>
      <c r="L129" s="2">
        <f t="shared" ref="L129:M132" si="109">L99+L104+L109+L114+L119+L124</f>
        <v>109810.2</v>
      </c>
      <c r="M129" s="2">
        <f t="shared" si="109"/>
        <v>0</v>
      </c>
      <c r="N129" s="2">
        <f t="shared" ref="N129:N132" si="110">SUM(E129:M129)</f>
        <v>1004691.4999999999</v>
      </c>
    </row>
    <row r="130" spans="1:14" x14ac:dyDescent="0.25">
      <c r="A130" s="32"/>
      <c r="B130" s="35"/>
      <c r="C130" s="30"/>
      <c r="D130" s="14" t="s">
        <v>4</v>
      </c>
      <c r="E130" s="2">
        <f>E100+E110+E120+E125</f>
        <v>64090.400000000001</v>
      </c>
      <c r="F130" s="2">
        <f t="shared" si="108"/>
        <v>84608.2</v>
      </c>
      <c r="G130" s="2">
        <f t="shared" si="108"/>
        <v>53606.1</v>
      </c>
      <c r="H130" s="2">
        <f t="shared" si="108"/>
        <v>73284.600000000006</v>
      </c>
      <c r="I130" s="2">
        <f t="shared" si="108"/>
        <v>74032</v>
      </c>
      <c r="J130" s="2">
        <f t="shared" si="108"/>
        <v>67262.899999999994</v>
      </c>
      <c r="K130" s="2">
        <v>139723.29999999999</v>
      </c>
      <c r="L130" s="2">
        <f t="shared" si="109"/>
        <v>1001104.7</v>
      </c>
      <c r="M130" s="2">
        <f t="shared" si="109"/>
        <v>66248</v>
      </c>
      <c r="N130" s="2">
        <f t="shared" si="110"/>
        <v>1623960.2</v>
      </c>
    </row>
    <row r="131" spans="1:14" x14ac:dyDescent="0.25">
      <c r="A131" s="32"/>
      <c r="B131" s="35"/>
      <c r="C131" s="30"/>
      <c r="D131" s="14" t="s">
        <v>5</v>
      </c>
      <c r="E131" s="2">
        <f>E101+E111+E121+E126</f>
        <v>39342.6</v>
      </c>
      <c r="F131" s="2">
        <f t="shared" si="108"/>
        <v>104829.09999999999</v>
      </c>
      <c r="G131" s="2">
        <f t="shared" si="108"/>
        <v>67652.2</v>
      </c>
      <c r="H131" s="2">
        <f t="shared" si="108"/>
        <v>59249.599999999999</v>
      </c>
      <c r="I131" s="2">
        <f t="shared" si="108"/>
        <v>73777.299999999988</v>
      </c>
      <c r="J131" s="2">
        <f t="shared" si="108"/>
        <v>53107.700000000004</v>
      </c>
      <c r="K131" s="2">
        <f>K101+K106+K111+K116+K121+K126</f>
        <v>111490.9</v>
      </c>
      <c r="L131" s="2">
        <f t="shared" si="109"/>
        <v>326142.90000000002</v>
      </c>
      <c r="M131" s="2">
        <f t="shared" si="109"/>
        <v>66655.899999999994</v>
      </c>
      <c r="N131" s="2">
        <f t="shared" si="110"/>
        <v>902248.2</v>
      </c>
    </row>
    <row r="132" spans="1:14" x14ac:dyDescent="0.25">
      <c r="A132" s="33"/>
      <c r="B132" s="36"/>
      <c r="C132" s="30"/>
      <c r="D132" s="14" t="s">
        <v>6</v>
      </c>
      <c r="E132" s="2">
        <f>E102+E112+E122+E127</f>
        <v>0</v>
      </c>
      <c r="F132" s="2">
        <f t="shared" si="108"/>
        <v>0</v>
      </c>
      <c r="G132" s="2">
        <f t="shared" si="108"/>
        <v>0</v>
      </c>
      <c r="H132" s="2">
        <f t="shared" si="108"/>
        <v>0</v>
      </c>
      <c r="I132" s="2">
        <f t="shared" si="108"/>
        <v>0</v>
      </c>
      <c r="J132" s="2">
        <f t="shared" si="108"/>
        <v>0</v>
      </c>
      <c r="K132" s="2">
        <f>K102+K112+K122+K127</f>
        <v>0</v>
      </c>
      <c r="L132" s="2">
        <f t="shared" si="109"/>
        <v>0</v>
      </c>
      <c r="M132" s="2">
        <f t="shared" si="109"/>
        <v>0</v>
      </c>
      <c r="N132" s="2">
        <f t="shared" si="110"/>
        <v>0</v>
      </c>
    </row>
    <row r="133" spans="1:14" x14ac:dyDescent="0.25">
      <c r="A133" s="7"/>
      <c r="B133" s="7"/>
      <c r="C133" s="7"/>
      <c r="D133" s="7"/>
      <c r="E133" s="8"/>
      <c r="F133" s="8"/>
      <c r="G133" s="8"/>
      <c r="H133" s="8"/>
      <c r="I133" s="8"/>
      <c r="J133" s="26"/>
      <c r="K133" s="27"/>
    </row>
    <row r="134" spans="1:14" ht="16.5" customHeight="1" x14ac:dyDescent="0.25">
      <c r="A134" s="42" t="s">
        <v>17</v>
      </c>
      <c r="B134" s="42"/>
      <c r="C134" s="42"/>
      <c r="D134" s="42"/>
      <c r="E134" s="42"/>
      <c r="F134" s="42"/>
      <c r="G134" s="42"/>
      <c r="H134" s="42"/>
      <c r="I134" s="42"/>
      <c r="J134" s="42"/>
      <c r="K134" s="42"/>
    </row>
    <row r="135" spans="1:14" ht="16.5" x14ac:dyDescent="0.25">
      <c r="A135" s="43" t="s">
        <v>14</v>
      </c>
      <c r="B135" s="44"/>
      <c r="C135" s="44"/>
      <c r="D135" s="44"/>
      <c r="E135" s="44"/>
      <c r="F135" s="44"/>
      <c r="G135" s="44"/>
      <c r="H135" s="44"/>
      <c r="I135" s="44"/>
      <c r="J135" s="44"/>
      <c r="K135" s="44"/>
    </row>
    <row r="136" spans="1:14" ht="16.5" x14ac:dyDescent="0.25">
      <c r="A136" s="44" t="s">
        <v>15</v>
      </c>
      <c r="B136" s="44"/>
      <c r="C136" s="44"/>
      <c r="D136" s="44"/>
      <c r="E136" s="44"/>
      <c r="F136" s="44"/>
      <c r="G136" s="44"/>
      <c r="H136" s="44"/>
      <c r="I136" s="44"/>
      <c r="J136" s="44"/>
      <c r="K136" s="44"/>
    </row>
    <row r="137" spans="1:14" ht="16.5" x14ac:dyDescent="0.25">
      <c r="A137" s="44" t="s">
        <v>16</v>
      </c>
      <c r="B137" s="44"/>
      <c r="C137" s="44"/>
      <c r="D137" s="44"/>
      <c r="E137" s="44"/>
      <c r="F137" s="44"/>
      <c r="G137" s="44"/>
      <c r="H137" s="44"/>
      <c r="I137" s="44"/>
      <c r="J137" s="44"/>
      <c r="K137" s="44"/>
    </row>
    <row r="138" spans="1:14" ht="83.25" customHeight="1" x14ac:dyDescent="0.25">
      <c r="A138" s="45" t="s">
        <v>41</v>
      </c>
      <c r="B138" s="45"/>
      <c r="C138" s="45"/>
      <c r="D138" s="45"/>
      <c r="E138" s="45"/>
      <c r="F138" s="45"/>
      <c r="G138" s="45"/>
      <c r="H138" s="45"/>
      <c r="I138" s="45"/>
      <c r="J138" s="45"/>
      <c r="K138" s="45"/>
    </row>
    <row r="139" spans="1:14" ht="16.5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</row>
    <row r="140" spans="1:14" ht="16.5" x14ac:dyDescent="0.25">
      <c r="A140" s="40" t="s">
        <v>25</v>
      </c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1:14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</row>
  </sheetData>
  <mergeCells count="53">
    <mergeCell ref="H1:N1"/>
    <mergeCell ref="H2:N2"/>
    <mergeCell ref="H3:N3"/>
    <mergeCell ref="A28:A52"/>
    <mergeCell ref="B28:B52"/>
    <mergeCell ref="C13:C17"/>
    <mergeCell ref="H5:N5"/>
    <mergeCell ref="A10:A11"/>
    <mergeCell ref="B10:B11"/>
    <mergeCell ref="C10:C11"/>
    <mergeCell ref="D10:D11"/>
    <mergeCell ref="E10:N10"/>
    <mergeCell ref="C33:C37"/>
    <mergeCell ref="A7:K7"/>
    <mergeCell ref="A8:K8"/>
    <mergeCell ref="C18:C22"/>
    <mergeCell ref="A140:K140"/>
    <mergeCell ref="A141:K141"/>
    <mergeCell ref="A134:K134"/>
    <mergeCell ref="A135:K135"/>
    <mergeCell ref="A136:K136"/>
    <mergeCell ref="A137:K137"/>
    <mergeCell ref="A139:K139"/>
    <mergeCell ref="A138:K138"/>
    <mergeCell ref="C118:C122"/>
    <mergeCell ref="A98:A132"/>
    <mergeCell ref="B98:B132"/>
    <mergeCell ref="C98:C102"/>
    <mergeCell ref="C83:C87"/>
    <mergeCell ref="C88:C92"/>
    <mergeCell ref="C93:C97"/>
    <mergeCell ref="A83:A97"/>
    <mergeCell ref="B83:B97"/>
    <mergeCell ref="C128:C132"/>
    <mergeCell ref="C123:C127"/>
    <mergeCell ref="C108:C112"/>
    <mergeCell ref="C103:C107"/>
    <mergeCell ref="C113:C117"/>
    <mergeCell ref="A53:A82"/>
    <mergeCell ref="B53:B82"/>
    <mergeCell ref="C73:C77"/>
    <mergeCell ref="C78:C82"/>
    <mergeCell ref="C53:C57"/>
    <mergeCell ref="C68:C72"/>
    <mergeCell ref="C58:C62"/>
    <mergeCell ref="C63:C67"/>
    <mergeCell ref="C48:C52"/>
    <mergeCell ref="C28:C32"/>
    <mergeCell ref="C43:C47"/>
    <mergeCell ref="C23:C27"/>
    <mergeCell ref="A13:A27"/>
    <mergeCell ref="B13:B27"/>
    <mergeCell ref="C38:C42"/>
  </mergeCells>
  <pageMargins left="0.31496062992125984" right="0.31496062992125984" top="0.39370078740157483" bottom="0.39370078740157483" header="0.31496062992125984" footer="0.31496062992125984"/>
  <pageSetup paperSize="9" scale="71" fitToHeight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Цацуро Юлия Сергеевна</cp:lastModifiedBy>
  <cp:lastPrinted>2023-07-18T06:52:38Z</cp:lastPrinted>
  <dcterms:created xsi:type="dcterms:W3CDTF">2014-07-24T05:37:32Z</dcterms:created>
  <dcterms:modified xsi:type="dcterms:W3CDTF">2024-06-13T05:06:54Z</dcterms:modified>
</cp:coreProperties>
</file>