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2465"/>
  </bookViews>
  <sheets>
    <sheet name="Доходы" sheetId="1" r:id="rId1"/>
  </sheets>
  <definedNames>
    <definedName name="_xlnm.Print_Area" localSheetId="0">Доходы!$A$1:$M$32</definedName>
  </definedNames>
  <calcPr calcId="144525"/>
</workbook>
</file>

<file path=xl/calcChain.xml><?xml version="1.0" encoding="utf-8"?>
<calcChain xmlns="http://schemas.openxmlformats.org/spreadsheetml/2006/main">
  <c r="H17" i="1" l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6" i="1"/>
  <c r="K6" i="1"/>
  <c r="J7" i="1"/>
  <c r="J8" i="1"/>
  <c r="J10" i="1"/>
  <c r="J11" i="1"/>
  <c r="J12" i="1"/>
  <c r="J13" i="1"/>
  <c r="J14" i="1"/>
  <c r="J16" i="1"/>
  <c r="J17" i="1"/>
  <c r="J18" i="1"/>
  <c r="J19" i="1"/>
  <c r="J21" i="1"/>
  <c r="J23" i="1"/>
  <c r="J24" i="1"/>
  <c r="J25" i="1"/>
  <c r="J26" i="1"/>
  <c r="J27" i="1"/>
  <c r="H7" i="1"/>
  <c r="H8" i="1"/>
  <c r="H10" i="1"/>
  <c r="H11" i="1"/>
  <c r="H12" i="1"/>
  <c r="H13" i="1"/>
  <c r="H14" i="1"/>
  <c r="H16" i="1"/>
  <c r="H18" i="1"/>
  <c r="H19" i="1"/>
  <c r="H21" i="1"/>
  <c r="H23" i="1"/>
  <c r="H24" i="1"/>
  <c r="H25" i="1"/>
  <c r="H26" i="1"/>
  <c r="H27" i="1"/>
  <c r="H28" i="1"/>
  <c r="H6" i="1"/>
  <c r="D31" i="1" l="1"/>
  <c r="G27" i="1"/>
  <c r="G28" i="1"/>
  <c r="K28" i="1"/>
  <c r="I28" i="1"/>
  <c r="C31" i="1"/>
  <c r="G29" i="1" l="1"/>
  <c r="I29" i="1"/>
  <c r="K29" i="1"/>
  <c r="K27" i="1"/>
  <c r="I27" i="1"/>
  <c r="F31" i="1"/>
  <c r="E31" i="1"/>
  <c r="I20" i="1"/>
  <c r="G20" i="1"/>
  <c r="K20" i="1"/>
  <c r="J31" i="1" l="1"/>
  <c r="I23" i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30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4" i="1"/>
  <c r="I25" i="1"/>
  <c r="I26" i="1"/>
  <c r="I30" i="1"/>
  <c r="I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30" i="1"/>
  <c r="G6" i="1"/>
  <c r="J6" i="1" l="1"/>
  <c r="I31" i="1" l="1"/>
  <c r="K31" i="1"/>
  <c r="G31" i="1"/>
  <c r="H31" i="1"/>
  <c r="L31" i="1"/>
</calcChain>
</file>

<file path=xl/sharedStrings.xml><?xml version="1.0" encoding="utf-8"?>
<sst xmlns="http://schemas.openxmlformats.org/spreadsheetml/2006/main" count="106" uniqueCount="91">
  <si>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</si>
  <si>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</si>
  <si>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</si>
  <si>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</si>
  <si>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</t>
  </si>
  <si>
    <t>Акцизы по подакцизным товарам (продукции), производимым на территории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</si>
  <si>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</si>
  <si>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</si>
  <si>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Дотации бюджетам бюджетной системы Российской Федерации
</t>
  </si>
  <si>
    <t>Иные межбюджетные трансферты</t>
  </si>
  <si>
    <t>Всего доходы бюджета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</si>
  <si>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</si>
  <si>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</si>
  <si>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</si>
  <si>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</si>
  <si>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</si>
  <si>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</si>
  <si>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Налог на имущество физических лиц</t>
  </si>
  <si>
    <t>Возврат остатков субсидий, субвенций и иных межбюджетных трансфертов, имеющих целевое назначение, прошлых лет</t>
  </si>
  <si>
    <t>Задолженность и перерасчеты по отмененным налогам, сборам и иным обязательным платежам</t>
  </si>
  <si>
    <t>х</t>
  </si>
  <si>
    <t>Налог на доходы физических лиц</t>
  </si>
  <si>
    <t>к первоначально утвержденному бюджету</t>
  </si>
  <si>
    <t>к уточненному бюджету</t>
  </si>
  <si>
    <t xml:space="preserve">к предыдущему за отчетным </t>
  </si>
  <si>
    <t>Плановые назначения (первая редакция бюджета), тыс. руб.</t>
  </si>
  <si>
    <t>КБК</t>
  </si>
  <si>
    <t>2</t>
  </si>
  <si>
    <t>4</t>
  </si>
  <si>
    <t>5</t>
  </si>
  <si>
    <t>6</t>
  </si>
  <si>
    <t>7</t>
  </si>
  <si>
    <t>8</t>
  </si>
  <si>
    <t>9</t>
  </si>
  <si>
    <t>10</t>
  </si>
  <si>
    <t>1 01 02000 01 0000 110</t>
  </si>
  <si>
    <t xml:space="preserve">1 03 02000 01 0000 110
</t>
  </si>
  <si>
    <t xml:space="preserve">1 05 01000 00 0000 110
</t>
  </si>
  <si>
    <t xml:space="preserve">1 05 02000 02 0000 110
</t>
  </si>
  <si>
    <t xml:space="preserve">1 05 03000 01 0000 110
</t>
  </si>
  <si>
    <t xml:space="preserve">1 05 04000 02 0000 110
</t>
  </si>
  <si>
    <t xml:space="preserve">1 06 01000 00 0000 110
</t>
  </si>
  <si>
    <t xml:space="preserve">1 06 06000 00 0000 110
</t>
  </si>
  <si>
    <t xml:space="preserve">1 08 00000 00 0000 000
</t>
  </si>
  <si>
    <t xml:space="preserve">1 09 00000 00 0000 000
</t>
  </si>
  <si>
    <t xml:space="preserve">1 11 00000 00 0000 000
</t>
  </si>
  <si>
    <t xml:space="preserve">1 12 00000 00 0000 000
</t>
  </si>
  <si>
    <t>1 13 00000 00 0000 000</t>
  </si>
  <si>
    <t>Доходы от оказания платных услуг и компенсации затрат государства</t>
  </si>
  <si>
    <t xml:space="preserve">1 14 00000 00 0000 000
</t>
  </si>
  <si>
    <t xml:space="preserve">1 16 00000 00 0000 000
</t>
  </si>
  <si>
    <t xml:space="preserve">1 17 00000 00 0000 000
</t>
  </si>
  <si>
    <t xml:space="preserve">2 02 10000 00 0000 150
</t>
  </si>
  <si>
    <t xml:space="preserve">2 02 20000 00 0000 150
</t>
  </si>
  <si>
    <t xml:space="preserve">2 02 40000 00 0000 150
</t>
  </si>
  <si>
    <t>Наименование доходных источников</t>
  </si>
  <si>
    <t>%</t>
  </si>
  <si>
    <t>тыс. руб.</t>
  </si>
  <si>
    <t>11</t>
  </si>
  <si>
    <t>12</t>
  </si>
  <si>
    <t>Отклонение</t>
  </si>
  <si>
    <t xml:space="preserve">2 02 30000 00 0000 150
</t>
  </si>
  <si>
    <t>13</t>
  </si>
  <si>
    <t>Причины отклонения от первоначального бюджета</t>
  </si>
  <si>
    <t xml:space="preserve">2 19 00000 00 0000 150
</t>
  </si>
  <si>
    <t>Доходный источник, носящий непрогнозируемый характер</t>
  </si>
  <si>
    <t>Непрогнозируемый доходный источник</t>
  </si>
  <si>
    <t>1 15 00000 00 0000 000</t>
  </si>
  <si>
    <t>Административные платежи и сборы</t>
  </si>
  <si>
    <t xml:space="preserve">2 03 04000 04 0000 150
</t>
  </si>
  <si>
    <t xml:space="preserve">Безвозмездные поступления от государственных (муниципальных) организаций в бюджеты городских округов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</si>
  <si>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</si>
  <si>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</si>
  <si>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Увеличение дотаций бюджетам бюджетной системы Российской Федерации в течение финансового года</t>
  </si>
  <si>
    <t>Исполнено за 2022 год, тыс. руб.</t>
  </si>
  <si>
    <t xml:space="preserve">2 07 04000 04 0000 150
</t>
  </si>
  <si>
    <t>Прочие безвозмездные поступления в бюджеты городских округов</t>
  </si>
  <si>
    <t>Единый налог на вмененный доход для отдельных видов деятельностих с 01.01.2021 года отменен</t>
  </si>
  <si>
    <t>Поступление налога в большем объеме обусловлено увеличением спроса на нефтепродукты</t>
  </si>
  <si>
    <t>Исполнено за 2023 год, тыс. руб.</t>
  </si>
  <si>
    <t>СВЕДЕНИЯ О ФАКТИЧЕСКИХ ПОСТУПЛЕНИЯХ ДОХОДОВ  МУНИЦИПАЛЬНОГО ОБРАЗОВАНИЯ "ГОРОД ВОЛОГДА" ЗА 2023 ГОД ПО ВИДАМ ДОХОДОВ В СРАВНЕНИИ С ПЕРВОНАЧАЛЬНО УТВЕРЖДЕННЫМ РЕШЕНИЕМ О БЮДЖЕТЕ ЗНАЧЕНИЯМИ И С УТОЧНЕННЫМИ ЗНАЧЕНИЯМИ С УЧЕТОМ ВНЕСЕННЫХ ИЗМЕНЕНИЙ И ФАКТИЧЕСКИМИ ЗНАЧЕНИЯМИ ЗА ПРЕДЫДУЩИЙ ОТЧЕТНЫЙ ФИНАНСОВЫЙ ГОД</t>
  </si>
  <si>
    <t>Плановые назначения (последняя редакция бюджета),
тыс. руб.</t>
  </si>
  <si>
    <t>Уменьшение количества дел, рассматриваемых в судах общей юрисдикции мировыми судьями</t>
  </si>
  <si>
    <t xml:space="preserve">В связи с принятием Федерального закона 389-ФЗ от 31 июля 2023 года 
«О внесении изменений в части первую и вторую Налогового кодекса Российской Федерации, отдельные законодательные акты Российской Федерации и о приостановлении действия абзаца второго пункта 1 статьи 78 Налогового кодекса Российской Федерации» </t>
  </si>
  <si>
    <t>В связи с принятием Федерального закона 263-ФЗ от 14 июля 2022 года
«О внесении изменений в части первую и вторую Налогового кодекса Российской Федерации» изменился порядок уплаты налога</t>
  </si>
  <si>
    <t>Перевыполнение плановых назначений обусловлено за счет поступления дебиторской задолженности прошлых лет, в связи с фактически состоявшимися аукционами по цене, превышающей начальную цену аукциона и внесением арендной платы победителем аукциона единовременно за 2-3 года.</t>
  </si>
  <si>
    <t>Поступление доходов в большем объеме  связано с поступлением незапланированных доходов, носящих разовый характер, а также поступлением доходов, администрируемых МКУ «Централизованная бухгалтерия, обслуживающая муниципальные учреждения города Вологды», МКУ «Градостроительный центр города Вологды» от платной деятельности</t>
  </si>
  <si>
    <t>Перевыполнение плановых назначений обусловлено фактически состоявшимися аукционами в рамках исполнения утвержденной программы приватизации муниципального имущества, а также с реализацией имущества по цене, превышающей начальную цену аукциона</t>
  </si>
  <si>
    <t>Поступление запланировано в 2024 году</t>
  </si>
  <si>
    <t xml:space="preserve">Невыполнение плановых назначений связано с  несвоевременным внесением платы за негативное воздействие на окружающую среду 
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</si>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</sst>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1">
    <xf numFmtId="0" fontId="0" fillId="0" borderId="0" xfId="0"/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2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1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9" fontId="2" fillId="0" borderId="0" xfId="0" applyNumberFormat="1" applyFont="1" applyFill="1" applyAlignment="1">
      <alignment vertical="center"/>
    </xf>
    <xf numFmtId="9" fontId="2" fillId="0" borderId="0" xfId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5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top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66" zoomScaleNormal="66" workbookViewId="0">
      <selection activeCell="A2" sqref="A2:A4"/>
    </sheetView>
  </sheetViews>
  <sheetFormatPr defaultRowHeight="15.75" x14ac:dyDescent="0.25"/>
  <cols>
    <col min="1" max="1" width="29.140625" style="9" customWidth="1"/>
    <col min="2" max="2" width="43.140625" style="9" customWidth="1"/>
    <col min="3" max="3" width="17.85546875" style="9" customWidth="1"/>
    <col min="4" max="4" width="16.140625" style="9" customWidth="1"/>
    <col min="5" max="5" width="17" style="9" customWidth="1"/>
    <col min="6" max="6" width="15.28515625" style="37" customWidth="1"/>
    <col min="7" max="7" width="15.85546875" style="9" customWidth="1"/>
    <col min="8" max="8" width="12.42578125" style="37" customWidth="1"/>
    <col min="9" max="9" width="14.85546875" style="9" customWidth="1"/>
    <col min="10" max="10" width="14.42578125" style="9" customWidth="1"/>
    <col min="11" max="11" width="15.42578125" style="9" customWidth="1"/>
    <col min="12" max="12" width="17.5703125" style="9" customWidth="1"/>
    <col min="13" max="13" width="43.5703125" style="12" customWidth="1"/>
    <col min="14" max="14" width="62.28515625" style="9" customWidth="1"/>
    <col min="15" max="15" width="9.140625" style="9"/>
    <col min="16" max="16" width="10.7109375" style="9" customWidth="1"/>
    <col min="17" max="16384" width="9.140625" style="9"/>
  </cols>
  <sheetData>
    <row r="1" spans="1:16" ht="72" customHeight="1" x14ac:dyDescent="0.25">
      <c r="A1" s="46" t="s">
        <v>80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6" ht="27" customHeight="1" x14ac:dyDescent="0.25">
      <c r="A2" s="58" t="s">
        <v>26</v>
      </c>
      <c r="B2" s="55" t="s">
        <v>55</v>
      </c>
      <c r="C2" s="43" t="s">
        <v>74</v>
      </c>
      <c r="D2" s="52" t="s">
        <v>25</v>
      </c>
      <c r="E2" s="52" t="s">
        <v>81</v>
      </c>
      <c r="F2" s="43" t="s">
        <v>79</v>
      </c>
      <c r="G2" s="47" t="s">
        <v>60</v>
      </c>
      <c r="H2" s="48"/>
      <c r="I2" s="48"/>
      <c r="J2" s="48"/>
      <c r="K2" s="48"/>
      <c r="L2" s="49"/>
      <c r="M2" s="43" t="s">
        <v>63</v>
      </c>
    </row>
    <row r="3" spans="1:16" s="7" customFormat="1" ht="46.5" customHeight="1" x14ac:dyDescent="0.25">
      <c r="A3" s="59"/>
      <c r="B3" s="56"/>
      <c r="C3" s="44"/>
      <c r="D3" s="53"/>
      <c r="E3" s="53"/>
      <c r="F3" s="44"/>
      <c r="G3" s="50" t="s">
        <v>22</v>
      </c>
      <c r="H3" s="51"/>
      <c r="I3" s="50" t="s">
        <v>23</v>
      </c>
      <c r="J3" s="51"/>
      <c r="K3" s="50" t="s">
        <v>24</v>
      </c>
      <c r="L3" s="51"/>
      <c r="M3" s="44"/>
    </row>
    <row r="4" spans="1:16" s="7" customFormat="1" ht="31.5" customHeight="1" x14ac:dyDescent="0.25">
      <c r="A4" s="60"/>
      <c r="B4" s="57"/>
      <c r="C4" s="45"/>
      <c r="D4" s="54"/>
      <c r="E4" s="54"/>
      <c r="F4" s="45"/>
      <c r="G4" s="26" t="s">
        <v>57</v>
      </c>
      <c r="H4" s="39" t="s">
        <v>56</v>
      </c>
      <c r="I4" s="26" t="s">
        <v>57</v>
      </c>
      <c r="J4" s="26" t="s">
        <v>56</v>
      </c>
      <c r="K4" s="26" t="s">
        <v>57</v>
      </c>
      <c r="L4" s="26" t="s">
        <v>56</v>
      </c>
      <c r="M4" s="45"/>
    </row>
    <row r="5" spans="1:16" s="7" customFormat="1" x14ac:dyDescent="0.25">
      <c r="A5" s="19">
        <v>1</v>
      </c>
      <c r="B5" s="11" t="s">
        <v>27</v>
      </c>
      <c r="C5" s="35" t="s">
        <v>90</v>
      </c>
      <c r="D5" s="11" t="s">
        <v>28</v>
      </c>
      <c r="E5" s="11" t="s">
        <v>29</v>
      </c>
      <c r="F5" s="35" t="s">
        <v>30</v>
      </c>
      <c r="G5" s="11" t="s">
        <v>31</v>
      </c>
      <c r="H5" s="35" t="s">
        <v>32</v>
      </c>
      <c r="I5" s="11" t="s">
        <v>33</v>
      </c>
      <c r="J5" s="11" t="s">
        <v>34</v>
      </c>
      <c r="K5" s="11" t="s">
        <v>58</v>
      </c>
      <c r="L5" s="11" t="s">
        <v>59</v>
      </c>
      <c r="M5" s="13" t="s">
        <v>62</v>
      </c>
    </row>
    <row r="6" spans="1:16" ht="158.25" customHeight="1" x14ac:dyDescent="0.25">
      <c r="A6" s="18" t="s">
        <v>35</v>
      </c>
      <c r="B6" s="1" t="s">
        <v>21</v>
      </c>
      <c r="C6" s="36">
        <v>2494410.9026000001</v>
      </c>
      <c r="D6" s="5">
        <v>2648674.2999999998</v>
      </c>
      <c r="E6" s="5">
        <v>2720674.3</v>
      </c>
      <c r="F6" s="36">
        <v>2823393.8911299999</v>
      </c>
      <c r="G6" s="5">
        <f>F6-D6</f>
        <v>174719.59113000007</v>
      </c>
      <c r="H6" s="36">
        <f>F6/D6*100</f>
        <v>106.59649210663613</v>
      </c>
      <c r="I6" s="5">
        <f>F6-E6</f>
        <v>102719.59113000007</v>
      </c>
      <c r="J6" s="5">
        <f>F6/E6*100</f>
        <v>103.77551958828737</v>
      </c>
      <c r="K6" s="5">
        <f>F6-C6</f>
        <v>328982.98852999974</v>
      </c>
      <c r="L6" s="5">
        <f>F6/C6*100</f>
        <v>113.18880494737617</v>
      </c>
      <c r="M6" s="22" t="s">
        <v>20</v>
      </c>
      <c r="N6" s="28"/>
      <c r="O6" s="8"/>
      <c r="P6" s="10"/>
    </row>
    <row r="7" spans="1:16" ht="64.5" customHeight="1" x14ac:dyDescent="0.25">
      <c r="A7" s="20" t="s">
        <v>36</v>
      </c>
      <c r="B7" s="2" t="s">
        <v>5</v>
      </c>
      <c r="C7" s="36">
        <v>10725.640810000001</v>
      </c>
      <c r="D7" s="5">
        <v>10679.7</v>
      </c>
      <c r="E7" s="5">
        <v>10679.7</v>
      </c>
      <c r="F7" s="36">
        <v>11763.2359</v>
      </c>
      <c r="G7" s="5">
        <f t="shared" ref="G7:G31" si="0">F7-D7</f>
        <v>1083.5358999999989</v>
      </c>
      <c r="H7" s="36">
        <f t="shared" ref="H7:H28" si="1">F7/D7*100</f>
        <v>110.14575222150434</v>
      </c>
      <c r="I7" s="5">
        <f t="shared" ref="I7:I31" si="2">F7-E7</f>
        <v>1083.5358999999989</v>
      </c>
      <c r="J7" s="5">
        <f t="shared" ref="J7:J31" si="3">F7/E7*100</f>
        <v>110.14575222150434</v>
      </c>
      <c r="K7" s="5">
        <f t="shared" ref="K7:K31" si="4">F7-C7</f>
        <v>1037.5950899999989</v>
      </c>
      <c r="L7" s="5">
        <f t="shared" ref="L7:L30" si="5">F7/C7*100</f>
        <v>109.67396828199394</v>
      </c>
      <c r="M7" s="22" t="s">
        <v>78</v>
      </c>
      <c r="N7" s="28"/>
      <c r="O7" s="8"/>
      <c r="P7" s="10"/>
    </row>
    <row r="8" spans="1:16" ht="102.75" customHeight="1" x14ac:dyDescent="0.25">
      <c r="A8" s="20" t="s">
        <v>37</v>
      </c>
      <c r="B8" s="1" t="s">
        <v>0</v>
      </c>
      <c r="C8" s="36">
        <v>696210.43419000006</v>
      </c>
      <c r="D8" s="5">
        <v>690326.5</v>
      </c>
      <c r="E8" s="5">
        <v>690326.5</v>
      </c>
      <c r="F8" s="36">
        <v>688957.47819000005</v>
      </c>
      <c r="G8" s="5">
        <f t="shared" si="0"/>
        <v>-1369.0218099999474</v>
      </c>
      <c r="H8" s="36">
        <f t="shared" si="1"/>
        <v>99.801684882443325</v>
      </c>
      <c r="I8" s="5">
        <f t="shared" si="2"/>
        <v>-1369.0218099999474</v>
      </c>
      <c r="J8" s="5">
        <f t="shared" si="3"/>
        <v>99.801684882443325</v>
      </c>
      <c r="K8" s="5">
        <f t="shared" si="4"/>
        <v>-7252.9560000000056</v>
      </c>
      <c r="L8" s="5">
        <f t="shared" si="5"/>
        <v>98.958223599673801</v>
      </c>
      <c r="M8" s="22" t="s">
        <v>20</v>
      </c>
      <c r="N8" s="28"/>
      <c r="O8" s="8"/>
      <c r="P8" s="10"/>
    </row>
    <row r="9" spans="1:16" ht="151.5" customHeight="1" x14ac:dyDescent="0.25">
      <c r="A9" s="20" t="s">
        <v>38</v>
      </c>
      <c r="B9" s="1" t="s">
        <v>1</v>
      </c>
      <c r="C9" s="36">
        <v>633.56994999999995</v>
      </c>
      <c r="D9" s="5">
        <v>0</v>
      </c>
      <c r="E9" s="5">
        <v>0</v>
      </c>
      <c r="F9" s="36">
        <v>-3091.5590499999998</v>
      </c>
      <c r="G9" s="5">
        <f t="shared" si="0"/>
        <v>-3091.5590499999998</v>
      </c>
      <c r="H9" s="36">
        <v>0</v>
      </c>
      <c r="I9" s="5">
        <f t="shared" si="2"/>
        <v>-3091.5590499999998</v>
      </c>
      <c r="J9" s="5">
        <v>0</v>
      </c>
      <c r="K9" s="5">
        <f t="shared" si="4"/>
        <v>-3725.1289999999999</v>
      </c>
      <c r="L9" s="5">
        <f t="shared" si="5"/>
        <v>-487.95859873088989</v>
      </c>
      <c r="M9" s="22" t="s">
        <v>77</v>
      </c>
      <c r="N9" s="28"/>
      <c r="O9" s="8"/>
      <c r="P9" s="10"/>
    </row>
    <row r="10" spans="1:16" ht="93" customHeight="1" x14ac:dyDescent="0.25">
      <c r="A10" s="20" t="s">
        <v>39</v>
      </c>
      <c r="B10" s="1" t="s">
        <v>2</v>
      </c>
      <c r="C10" s="36">
        <v>9692.7805000000008</v>
      </c>
      <c r="D10" s="5">
        <v>10282.9</v>
      </c>
      <c r="E10" s="5">
        <v>10282.9</v>
      </c>
      <c r="F10" s="36">
        <v>9873.1803099999997</v>
      </c>
      <c r="G10" s="5">
        <f t="shared" si="0"/>
        <v>-409.7196899999999</v>
      </c>
      <c r="H10" s="36">
        <f t="shared" si="1"/>
        <v>96.015523928074771</v>
      </c>
      <c r="I10" s="5">
        <f t="shared" si="2"/>
        <v>-409.7196899999999</v>
      </c>
      <c r="J10" s="5">
        <f t="shared" si="3"/>
        <v>96.015523928074771</v>
      </c>
      <c r="K10" s="5">
        <f t="shared" si="4"/>
        <v>180.39980999999898</v>
      </c>
      <c r="L10" s="5">
        <f t="shared" si="5"/>
        <v>101.86117708948427</v>
      </c>
      <c r="M10" s="22" t="s">
        <v>20</v>
      </c>
      <c r="N10" s="28"/>
      <c r="O10" s="8"/>
      <c r="P10" s="10"/>
    </row>
    <row r="11" spans="1:16" ht="176.25" customHeight="1" x14ac:dyDescent="0.25">
      <c r="A11" s="20" t="s">
        <v>40</v>
      </c>
      <c r="B11" s="2" t="s">
        <v>3</v>
      </c>
      <c r="C11" s="36">
        <v>99675.949139999997</v>
      </c>
      <c r="D11" s="5">
        <v>102704.8</v>
      </c>
      <c r="E11" s="5">
        <v>41704.800000000003</v>
      </c>
      <c r="F11" s="36">
        <v>39980.100489999997</v>
      </c>
      <c r="G11" s="5">
        <f t="shared" si="0"/>
        <v>-62724.699510000006</v>
      </c>
      <c r="H11" s="36">
        <f t="shared" si="1"/>
        <v>38.927197648016445</v>
      </c>
      <c r="I11" s="5">
        <f t="shared" si="2"/>
        <v>-1724.6995100000058</v>
      </c>
      <c r="J11" s="5">
        <f t="shared" si="3"/>
        <v>95.864505980126978</v>
      </c>
      <c r="K11" s="5">
        <f t="shared" si="4"/>
        <v>-59695.84865</v>
      </c>
      <c r="L11" s="5">
        <f t="shared" si="5"/>
        <v>40.110077541218985</v>
      </c>
      <c r="M11" s="22" t="s">
        <v>84</v>
      </c>
      <c r="N11" s="28"/>
      <c r="O11" s="8"/>
      <c r="P11" s="10"/>
    </row>
    <row r="12" spans="1:16" ht="176.25" customHeight="1" x14ac:dyDescent="0.25">
      <c r="A12" s="21" t="s">
        <v>41</v>
      </c>
      <c r="B12" s="1" t="s">
        <v>17</v>
      </c>
      <c r="C12" s="36">
        <v>526714.37405999994</v>
      </c>
      <c r="D12" s="5">
        <v>521609.4</v>
      </c>
      <c r="E12" s="5">
        <v>521609.4</v>
      </c>
      <c r="F12" s="36">
        <v>585915.94096000004</v>
      </c>
      <c r="G12" s="5">
        <f t="shared" si="0"/>
        <v>64306.540960000013</v>
      </c>
      <c r="H12" s="36">
        <f t="shared" si="1"/>
        <v>112.32848582866797</v>
      </c>
      <c r="I12" s="5">
        <f t="shared" si="2"/>
        <v>64306.540960000013</v>
      </c>
      <c r="J12" s="5">
        <f t="shared" si="3"/>
        <v>112.32848582866797</v>
      </c>
      <c r="K12" s="5">
        <f t="shared" si="4"/>
        <v>59201.566900000093</v>
      </c>
      <c r="L12" s="5">
        <f t="shared" si="5"/>
        <v>111.23978570086568</v>
      </c>
      <c r="M12" s="22" t="s">
        <v>83</v>
      </c>
      <c r="N12" s="28"/>
      <c r="O12" s="8"/>
      <c r="P12" s="10"/>
    </row>
    <row r="13" spans="1:16" ht="48.75" customHeight="1" x14ac:dyDescent="0.25">
      <c r="A13" s="20" t="s">
        <v>42</v>
      </c>
      <c r="B13" s="1" t="s">
        <v>4</v>
      </c>
      <c r="C13" s="36">
        <v>187775.80029000001</v>
      </c>
      <c r="D13" s="5">
        <v>169109</v>
      </c>
      <c r="E13" s="5">
        <v>169109</v>
      </c>
      <c r="F13" s="36">
        <v>173673.47826999999</v>
      </c>
      <c r="G13" s="5">
        <f t="shared" si="0"/>
        <v>4564.4782699999923</v>
      </c>
      <c r="H13" s="36">
        <f t="shared" si="1"/>
        <v>102.69913385449621</v>
      </c>
      <c r="I13" s="5">
        <f t="shared" si="2"/>
        <v>4564.4782699999923</v>
      </c>
      <c r="J13" s="5">
        <f t="shared" si="3"/>
        <v>102.69913385449621</v>
      </c>
      <c r="K13" s="5">
        <f t="shared" si="4"/>
        <v>-14102.322020000021</v>
      </c>
      <c r="L13" s="5">
        <f t="shared" si="5"/>
        <v>92.489808591831078</v>
      </c>
      <c r="M13" s="22" t="s">
        <v>20</v>
      </c>
      <c r="N13" s="28"/>
      <c r="O13" s="8"/>
      <c r="P13" s="10"/>
    </row>
    <row r="14" spans="1:16" ht="103.5" customHeight="1" x14ac:dyDescent="0.25">
      <c r="A14" s="20" t="s">
        <v>43</v>
      </c>
      <c r="B14" s="1" t="s">
        <v>11</v>
      </c>
      <c r="C14" s="36">
        <v>74349.169680000006</v>
      </c>
      <c r="D14" s="5">
        <v>77202.399999999994</v>
      </c>
      <c r="E14" s="5">
        <v>65620</v>
      </c>
      <c r="F14" s="36">
        <v>66413.820850000004</v>
      </c>
      <c r="G14" s="5">
        <f t="shared" si="0"/>
        <v>-10788.57914999999</v>
      </c>
      <c r="H14" s="36">
        <f t="shared" si="1"/>
        <v>86.025590979036934</v>
      </c>
      <c r="I14" s="5">
        <f t="shared" si="2"/>
        <v>793.8208500000037</v>
      </c>
      <c r="J14" s="5">
        <f t="shared" si="3"/>
        <v>101.20972394087168</v>
      </c>
      <c r="K14" s="5">
        <f t="shared" si="4"/>
        <v>-7935.3488300000026</v>
      </c>
      <c r="L14" s="5">
        <f t="shared" si="5"/>
        <v>89.326916676872287</v>
      </c>
      <c r="M14" s="22" t="s">
        <v>82</v>
      </c>
      <c r="N14" s="28"/>
      <c r="O14" s="8"/>
      <c r="P14" s="10"/>
    </row>
    <row r="15" spans="1:16" ht="77.25" customHeight="1" x14ac:dyDescent="0.25">
      <c r="A15" s="20" t="s">
        <v>44</v>
      </c>
      <c r="B15" s="34" t="s">
        <v>19</v>
      </c>
      <c r="C15" s="36">
        <v>14.50473</v>
      </c>
      <c r="D15" s="5">
        <v>0</v>
      </c>
      <c r="E15" s="5">
        <v>0</v>
      </c>
      <c r="F15" s="36">
        <v>1.3616200000000001</v>
      </c>
      <c r="G15" s="5">
        <f t="shared" si="0"/>
        <v>1.3616200000000001</v>
      </c>
      <c r="H15" s="36">
        <v>0</v>
      </c>
      <c r="I15" s="5">
        <f t="shared" si="2"/>
        <v>1.3616200000000001</v>
      </c>
      <c r="J15" s="5">
        <v>0</v>
      </c>
      <c r="K15" s="5">
        <f t="shared" si="4"/>
        <v>-13.14311</v>
      </c>
      <c r="L15" s="5">
        <f t="shared" si="5"/>
        <v>9.3874205173071132</v>
      </c>
      <c r="M15" s="22" t="s">
        <v>66</v>
      </c>
      <c r="N15" s="28"/>
      <c r="O15" s="8"/>
      <c r="P15" s="10"/>
    </row>
    <row r="16" spans="1:16" ht="153.75" customHeight="1" x14ac:dyDescent="0.25">
      <c r="A16" s="30" t="s">
        <v>45</v>
      </c>
      <c r="B16" s="3" t="s">
        <v>12</v>
      </c>
      <c r="C16" s="36">
        <v>212701.80742</v>
      </c>
      <c r="D16" s="5">
        <v>161549.29999999999</v>
      </c>
      <c r="E16" s="5">
        <v>212470.3</v>
      </c>
      <c r="F16" s="36">
        <v>267921.15405999997</v>
      </c>
      <c r="G16" s="5">
        <f t="shared" si="0"/>
        <v>106371.85405999998</v>
      </c>
      <c r="H16" s="36">
        <f t="shared" si="1"/>
        <v>165.84482511530535</v>
      </c>
      <c r="I16" s="5">
        <f t="shared" si="2"/>
        <v>55450.854059999983</v>
      </c>
      <c r="J16" s="5">
        <f t="shared" si="3"/>
        <v>126.09816716030429</v>
      </c>
      <c r="K16" s="5">
        <f t="shared" si="4"/>
        <v>55219.346639999974</v>
      </c>
      <c r="L16" s="5">
        <f t="shared" si="5"/>
        <v>125.96092027133747</v>
      </c>
      <c r="M16" s="22" t="s">
        <v>85</v>
      </c>
      <c r="N16" s="28"/>
      <c r="O16" s="8"/>
      <c r="P16" s="10"/>
    </row>
    <row r="17" spans="1:16" s="17" customFormat="1" ht="101.25" customHeight="1" x14ac:dyDescent="0.25">
      <c r="A17" s="30" t="s">
        <v>46</v>
      </c>
      <c r="B17" s="14" t="s">
        <v>13</v>
      </c>
      <c r="C17" s="36">
        <v>2150.5544100000002</v>
      </c>
      <c r="D17" s="5">
        <v>2500</v>
      </c>
      <c r="E17" s="5">
        <v>2500</v>
      </c>
      <c r="F17" s="36">
        <v>1824.7007900000001</v>
      </c>
      <c r="G17" s="5">
        <f t="shared" si="0"/>
        <v>-675.2992099999999</v>
      </c>
      <c r="H17" s="5">
        <f>F17/D17*100</f>
        <v>72.988031599999999</v>
      </c>
      <c r="I17" s="5">
        <f t="shared" si="2"/>
        <v>-675.2992099999999</v>
      </c>
      <c r="J17" s="5">
        <f t="shared" si="3"/>
        <v>72.988031599999999</v>
      </c>
      <c r="K17" s="5">
        <f t="shared" si="4"/>
        <v>-325.85362000000009</v>
      </c>
      <c r="L17" s="5">
        <f t="shared" si="5"/>
        <v>84.847924866034901</v>
      </c>
      <c r="M17" s="40" t="s">
        <v>89</v>
      </c>
      <c r="N17" s="28"/>
      <c r="O17" s="15"/>
      <c r="P17" s="16"/>
    </row>
    <row r="18" spans="1:16" s="17" customFormat="1" ht="203.25" customHeight="1" x14ac:dyDescent="0.25">
      <c r="A18" s="31" t="s">
        <v>47</v>
      </c>
      <c r="B18" s="14" t="s">
        <v>48</v>
      </c>
      <c r="C18" s="36">
        <v>54308.799789999997</v>
      </c>
      <c r="D18" s="5">
        <v>32592.7</v>
      </c>
      <c r="E18" s="5">
        <v>34692.699999999997</v>
      </c>
      <c r="F18" s="36">
        <v>45302.252699999997</v>
      </c>
      <c r="G18" s="5">
        <f t="shared" si="0"/>
        <v>12709.552699999997</v>
      </c>
      <c r="H18" s="36">
        <f t="shared" si="1"/>
        <v>138.99509000481703</v>
      </c>
      <c r="I18" s="5">
        <f t="shared" si="2"/>
        <v>10609.5527</v>
      </c>
      <c r="J18" s="5">
        <f t="shared" si="3"/>
        <v>130.58151340195488</v>
      </c>
      <c r="K18" s="5">
        <f t="shared" si="4"/>
        <v>-9006.54709</v>
      </c>
      <c r="L18" s="5">
        <f t="shared" si="5"/>
        <v>83.416044683686053</v>
      </c>
      <c r="M18" s="22" t="s">
        <v>86</v>
      </c>
      <c r="N18" s="28"/>
      <c r="O18" s="15"/>
      <c r="P18" s="16"/>
    </row>
    <row r="19" spans="1:16" s="17" customFormat="1" ht="139.5" customHeight="1" x14ac:dyDescent="0.25">
      <c r="A19" s="30" t="s">
        <v>49</v>
      </c>
      <c r="B19" s="14" t="s">
        <v>14</v>
      </c>
      <c r="C19" s="36">
        <v>104086.06193</v>
      </c>
      <c r="D19" s="5">
        <v>41995.5</v>
      </c>
      <c r="E19" s="5">
        <v>185304.79199999999</v>
      </c>
      <c r="F19" s="36">
        <v>203354.81008</v>
      </c>
      <c r="G19" s="5">
        <f t="shared" si="0"/>
        <v>161359.31008</v>
      </c>
      <c r="H19" s="36">
        <f t="shared" si="1"/>
        <v>484.23000102391927</v>
      </c>
      <c r="I19" s="5">
        <f t="shared" si="2"/>
        <v>18050.018080000009</v>
      </c>
      <c r="J19" s="5">
        <f t="shared" si="3"/>
        <v>109.74071845913191</v>
      </c>
      <c r="K19" s="5">
        <f t="shared" si="4"/>
        <v>99268.748149999999</v>
      </c>
      <c r="L19" s="5">
        <f t="shared" si="5"/>
        <v>195.37179744273567</v>
      </c>
      <c r="M19" s="22" t="s">
        <v>87</v>
      </c>
      <c r="N19" s="28"/>
      <c r="O19" s="15"/>
      <c r="P19" s="16"/>
    </row>
    <row r="20" spans="1:16" s="17" customFormat="1" ht="89.25" customHeight="1" x14ac:dyDescent="0.25">
      <c r="A20" s="30" t="s">
        <v>67</v>
      </c>
      <c r="B20" s="14" t="s">
        <v>68</v>
      </c>
      <c r="C20" s="36">
        <v>0.68</v>
      </c>
      <c r="D20" s="5">
        <v>0</v>
      </c>
      <c r="E20" s="5">
        <v>0</v>
      </c>
      <c r="F20" s="36">
        <v>0</v>
      </c>
      <c r="G20" s="5">
        <f t="shared" si="0"/>
        <v>0</v>
      </c>
      <c r="H20" s="36">
        <v>0</v>
      </c>
      <c r="I20" s="5">
        <f t="shared" si="2"/>
        <v>0</v>
      </c>
      <c r="J20" s="5">
        <v>0</v>
      </c>
      <c r="K20" s="5">
        <f t="shared" si="4"/>
        <v>-0.68</v>
      </c>
      <c r="L20" s="5">
        <f t="shared" si="5"/>
        <v>0</v>
      </c>
      <c r="M20" s="22" t="s">
        <v>66</v>
      </c>
      <c r="N20" s="28"/>
      <c r="O20" s="15"/>
      <c r="P20" s="16"/>
    </row>
    <row r="21" spans="1:16" s="17" customFormat="1" ht="72" customHeight="1" x14ac:dyDescent="0.25">
      <c r="A21" s="30" t="s">
        <v>50</v>
      </c>
      <c r="B21" s="14" t="s">
        <v>15</v>
      </c>
      <c r="C21" s="36">
        <v>38765.682280000001</v>
      </c>
      <c r="D21" s="5">
        <v>24700</v>
      </c>
      <c r="E21" s="5">
        <v>35824.6</v>
      </c>
      <c r="F21" s="36">
        <v>44852.226669999996</v>
      </c>
      <c r="G21" s="5">
        <f t="shared" si="0"/>
        <v>20152.226669999996</v>
      </c>
      <c r="H21" s="36">
        <f t="shared" si="1"/>
        <v>181.58796222672063</v>
      </c>
      <c r="I21" s="5">
        <f t="shared" si="2"/>
        <v>9027.6266699999978</v>
      </c>
      <c r="J21" s="5">
        <f t="shared" si="3"/>
        <v>125.1995184035551</v>
      </c>
      <c r="K21" s="5">
        <f t="shared" si="4"/>
        <v>6086.5443899999955</v>
      </c>
      <c r="L21" s="5">
        <f t="shared" si="5"/>
        <v>115.70085712934856</v>
      </c>
      <c r="M21" s="22" t="s">
        <v>66</v>
      </c>
      <c r="N21" s="28"/>
      <c r="O21" s="15"/>
      <c r="P21" s="16"/>
    </row>
    <row r="22" spans="1:16" s="17" customFormat="1" ht="88.5" customHeight="1" x14ac:dyDescent="0.25">
      <c r="A22" s="30" t="s">
        <v>51</v>
      </c>
      <c r="B22" s="14" t="s">
        <v>16</v>
      </c>
      <c r="C22" s="36">
        <v>5229.9889199999998</v>
      </c>
      <c r="D22" s="5">
        <v>0</v>
      </c>
      <c r="E22" s="5">
        <v>0</v>
      </c>
      <c r="F22" s="36">
        <v>657.47735999999998</v>
      </c>
      <c r="G22" s="5">
        <f t="shared" si="0"/>
        <v>657.47735999999998</v>
      </c>
      <c r="H22" s="36">
        <v>0</v>
      </c>
      <c r="I22" s="5">
        <f t="shared" si="2"/>
        <v>657.47735999999998</v>
      </c>
      <c r="J22" s="5">
        <v>0</v>
      </c>
      <c r="K22" s="5">
        <f t="shared" si="4"/>
        <v>-4572.5115599999999</v>
      </c>
      <c r="L22" s="5">
        <f t="shared" si="5"/>
        <v>12.571295466530358</v>
      </c>
      <c r="M22" s="22" t="s">
        <v>66</v>
      </c>
      <c r="N22" s="28"/>
      <c r="O22" s="15"/>
      <c r="P22" s="16"/>
    </row>
    <row r="23" spans="1:16" ht="63" customHeight="1" x14ac:dyDescent="0.25">
      <c r="A23" s="30" t="s">
        <v>52</v>
      </c>
      <c r="B23" s="4" t="s">
        <v>8</v>
      </c>
      <c r="C23" s="36">
        <v>826329.8</v>
      </c>
      <c r="D23" s="5">
        <v>849832.7</v>
      </c>
      <c r="E23" s="5">
        <v>1073696.3999999999</v>
      </c>
      <c r="F23" s="36">
        <v>1073696.3999999999</v>
      </c>
      <c r="G23" s="5">
        <f t="shared" si="0"/>
        <v>223863.69999999995</v>
      </c>
      <c r="H23" s="36">
        <f t="shared" si="1"/>
        <v>126.34209062560195</v>
      </c>
      <c r="I23" s="5">
        <f t="shared" si="2"/>
        <v>0</v>
      </c>
      <c r="J23" s="5">
        <f t="shared" si="3"/>
        <v>100</v>
      </c>
      <c r="K23" s="5">
        <f t="shared" si="4"/>
        <v>247366.59999999986</v>
      </c>
      <c r="L23" s="5">
        <f t="shared" si="5"/>
        <v>129.93557778020349</v>
      </c>
      <c r="M23" s="22" t="s">
        <v>73</v>
      </c>
      <c r="N23" s="28"/>
      <c r="O23" s="8"/>
      <c r="P23" s="10"/>
    </row>
    <row r="24" spans="1:16" ht="74.25" customHeight="1" x14ac:dyDescent="0.25">
      <c r="A24" s="32" t="s">
        <v>53</v>
      </c>
      <c r="B24" s="4" t="s">
        <v>6</v>
      </c>
      <c r="C24" s="36">
        <v>4418638.5220100004</v>
      </c>
      <c r="D24" s="25">
        <v>7004470.7000000002</v>
      </c>
      <c r="E24" s="25">
        <v>6904727.0355700003</v>
      </c>
      <c r="F24" s="36">
        <v>6796583.7374200001</v>
      </c>
      <c r="G24" s="5">
        <f t="shared" si="0"/>
        <v>-207886.96258000005</v>
      </c>
      <c r="H24" s="36">
        <f t="shared" si="1"/>
        <v>97.032081773430789</v>
      </c>
      <c r="I24" s="5">
        <f t="shared" si="2"/>
        <v>-108143.29815000016</v>
      </c>
      <c r="J24" s="5">
        <f t="shared" si="3"/>
        <v>98.433778806998518</v>
      </c>
      <c r="K24" s="5">
        <f t="shared" si="4"/>
        <v>2377945.2154099997</v>
      </c>
      <c r="L24" s="5">
        <f t="shared" si="5"/>
        <v>153.81624234625767</v>
      </c>
      <c r="M24" s="22" t="s">
        <v>20</v>
      </c>
      <c r="N24" s="28"/>
      <c r="O24" s="8"/>
      <c r="P24" s="10"/>
    </row>
    <row r="25" spans="1:16" ht="58.5" customHeight="1" x14ac:dyDescent="0.25">
      <c r="A25" s="33" t="s">
        <v>61</v>
      </c>
      <c r="B25" s="4" t="s">
        <v>7</v>
      </c>
      <c r="C25" s="36">
        <v>4610362.1759700002</v>
      </c>
      <c r="D25" s="25">
        <v>4836083.4000000004</v>
      </c>
      <c r="E25" s="25">
        <v>4892053.4320700001</v>
      </c>
      <c r="F25" s="36">
        <v>4892052.9270700002</v>
      </c>
      <c r="G25" s="5">
        <f t="shared" si="0"/>
        <v>55969.527069999836</v>
      </c>
      <c r="H25" s="36">
        <f t="shared" si="1"/>
        <v>101.15733171743895</v>
      </c>
      <c r="I25" s="5">
        <f t="shared" si="2"/>
        <v>-0.50499999988824129</v>
      </c>
      <c r="J25" s="5">
        <f t="shared" si="3"/>
        <v>99.999989677136469</v>
      </c>
      <c r="K25" s="5">
        <f t="shared" si="4"/>
        <v>281690.75109999999</v>
      </c>
      <c r="L25" s="5">
        <f t="shared" si="5"/>
        <v>106.10994842375337</v>
      </c>
      <c r="M25" s="22" t="s">
        <v>20</v>
      </c>
      <c r="N25" s="28"/>
      <c r="O25" s="8"/>
      <c r="P25" s="10"/>
    </row>
    <row r="26" spans="1:16" ht="51" customHeight="1" x14ac:dyDescent="0.25">
      <c r="A26" s="33" t="s">
        <v>54</v>
      </c>
      <c r="B26" s="4" t="s">
        <v>9</v>
      </c>
      <c r="C26" s="36">
        <v>364065.21269000001</v>
      </c>
      <c r="D26" s="5">
        <v>351200</v>
      </c>
      <c r="E26" s="5">
        <v>375100.6</v>
      </c>
      <c r="F26" s="36">
        <v>375100.6</v>
      </c>
      <c r="G26" s="5">
        <f t="shared" si="0"/>
        <v>23900.599999999977</v>
      </c>
      <c r="H26" s="36">
        <f t="shared" si="1"/>
        <v>106.80541002277903</v>
      </c>
      <c r="I26" s="5">
        <f t="shared" si="2"/>
        <v>0</v>
      </c>
      <c r="J26" s="5">
        <f t="shared" si="3"/>
        <v>100</v>
      </c>
      <c r="K26" s="5">
        <f t="shared" si="4"/>
        <v>11035.387309999962</v>
      </c>
      <c r="L26" s="5">
        <f t="shared" si="5"/>
        <v>103.03115676130159</v>
      </c>
      <c r="M26" s="22" t="s">
        <v>20</v>
      </c>
      <c r="N26" s="28"/>
      <c r="O26" s="8"/>
      <c r="P26" s="10"/>
    </row>
    <row r="27" spans="1:16" ht="78" customHeight="1" x14ac:dyDescent="0.25">
      <c r="A27" s="30" t="s">
        <v>69</v>
      </c>
      <c r="B27" s="29" t="s">
        <v>70</v>
      </c>
      <c r="C27" s="36">
        <v>2081.8032899999998</v>
      </c>
      <c r="D27" s="5">
        <v>410</v>
      </c>
      <c r="E27" s="5">
        <v>410</v>
      </c>
      <c r="F27" s="36">
        <v>613.13500999999997</v>
      </c>
      <c r="G27" s="5">
        <f t="shared" ref="G27:G29" si="6">F27-D27</f>
        <v>203.13500999999997</v>
      </c>
      <c r="H27" s="36">
        <f t="shared" si="1"/>
        <v>149.5451243902439</v>
      </c>
      <c r="I27" s="5">
        <f t="shared" ref="I27:I29" si="7">F27-E27</f>
        <v>203.13500999999997</v>
      </c>
      <c r="J27" s="5">
        <f t="shared" si="3"/>
        <v>149.5451243902439</v>
      </c>
      <c r="K27" s="5">
        <f t="shared" ref="K27:K29" si="8">F27-C27</f>
        <v>-1468.6682799999999</v>
      </c>
      <c r="L27" s="5">
        <f t="shared" si="5"/>
        <v>29.452110722718665</v>
      </c>
      <c r="M27" s="22" t="s">
        <v>65</v>
      </c>
      <c r="N27" s="28"/>
      <c r="O27" s="8"/>
      <c r="P27" s="10"/>
    </row>
    <row r="28" spans="1:16" ht="45" customHeight="1" x14ac:dyDescent="0.25">
      <c r="A28" s="30" t="s">
        <v>75</v>
      </c>
      <c r="B28" s="38" t="s">
        <v>76</v>
      </c>
      <c r="C28" s="36">
        <v>6313.8</v>
      </c>
      <c r="D28" s="5">
        <v>12886.8</v>
      </c>
      <c r="E28" s="5">
        <v>0</v>
      </c>
      <c r="F28" s="36">
        <v>0</v>
      </c>
      <c r="G28" s="5">
        <f t="shared" si="6"/>
        <v>-12886.8</v>
      </c>
      <c r="H28" s="36">
        <f t="shared" si="1"/>
        <v>0</v>
      </c>
      <c r="I28" s="5">
        <f t="shared" si="7"/>
        <v>0</v>
      </c>
      <c r="J28" s="5">
        <v>0</v>
      </c>
      <c r="K28" s="5">
        <f t="shared" si="8"/>
        <v>-6313.8</v>
      </c>
      <c r="L28" s="5">
        <f t="shared" si="5"/>
        <v>0</v>
      </c>
      <c r="M28" s="22" t="s">
        <v>88</v>
      </c>
      <c r="N28" s="28"/>
      <c r="O28" s="8"/>
      <c r="P28" s="10"/>
    </row>
    <row r="29" spans="1:16" ht="155.25" customHeight="1" x14ac:dyDescent="0.25">
      <c r="A29" s="30" t="s">
        <v>72</v>
      </c>
      <c r="B29" s="4" t="s">
        <v>71</v>
      </c>
      <c r="C29" s="36">
        <v>14358.66496</v>
      </c>
      <c r="D29" s="5">
        <v>0</v>
      </c>
      <c r="E29" s="5">
        <v>0</v>
      </c>
      <c r="F29" s="36">
        <v>1184.2669599999999</v>
      </c>
      <c r="G29" s="5">
        <f t="shared" si="6"/>
        <v>1184.2669599999999</v>
      </c>
      <c r="H29" s="36">
        <v>0</v>
      </c>
      <c r="I29" s="5">
        <f t="shared" si="7"/>
        <v>1184.2669599999999</v>
      </c>
      <c r="J29" s="5">
        <v>0</v>
      </c>
      <c r="K29" s="5">
        <f t="shared" si="8"/>
        <v>-13174.398000000001</v>
      </c>
      <c r="L29" s="5">
        <f t="shared" si="5"/>
        <v>8.2477511892581976</v>
      </c>
      <c r="M29" s="22" t="s">
        <v>65</v>
      </c>
      <c r="N29" s="28"/>
      <c r="O29" s="8"/>
      <c r="P29" s="10"/>
    </row>
    <row r="30" spans="1:16" ht="73.5" customHeight="1" x14ac:dyDescent="0.25">
      <c r="A30" s="30" t="s">
        <v>64</v>
      </c>
      <c r="B30" s="6" t="s">
        <v>18</v>
      </c>
      <c r="C30" s="36">
        <v>-16395.326550000002</v>
      </c>
      <c r="D30" s="5">
        <v>0</v>
      </c>
      <c r="E30" s="5">
        <v>0</v>
      </c>
      <c r="F30" s="36">
        <v>-18967.672170000002</v>
      </c>
      <c r="G30" s="5">
        <f t="shared" si="0"/>
        <v>-18967.672170000002</v>
      </c>
      <c r="H30" s="36">
        <v>0</v>
      </c>
      <c r="I30" s="5">
        <f t="shared" si="2"/>
        <v>-18967.672170000002</v>
      </c>
      <c r="J30" s="5">
        <v>0</v>
      </c>
      <c r="K30" s="5">
        <f t="shared" si="4"/>
        <v>-2572.3456200000001</v>
      </c>
      <c r="L30" s="5">
        <f t="shared" si="5"/>
        <v>115.68950525111681</v>
      </c>
      <c r="M30" s="22" t="s">
        <v>65</v>
      </c>
      <c r="N30" s="28"/>
      <c r="O30" s="8"/>
      <c r="P30" s="10"/>
    </row>
    <row r="31" spans="1:16" x14ac:dyDescent="0.25">
      <c r="A31" s="41" t="s">
        <v>10</v>
      </c>
      <c r="B31" s="42"/>
      <c r="C31" s="27">
        <f>SUM(C6:C30)</f>
        <v>14743201.35307</v>
      </c>
      <c r="D31" s="24">
        <f>SUM(D6:D30)</f>
        <v>17548810.100000001</v>
      </c>
      <c r="E31" s="24">
        <f>SUM(E6:E30)</f>
        <v>17946786.459640004</v>
      </c>
      <c r="F31" s="27">
        <f>SUM(F6:F30)</f>
        <v>18081056.944620002</v>
      </c>
      <c r="G31" s="24">
        <f t="shared" si="0"/>
        <v>532246.84462000057</v>
      </c>
      <c r="H31" s="27">
        <f t="shared" ref="H31" si="9">F31/D31*100</f>
        <v>103.03295118920911</v>
      </c>
      <c r="I31" s="24">
        <f t="shared" si="2"/>
        <v>134270.48497999832</v>
      </c>
      <c r="J31" s="24">
        <f t="shared" si="3"/>
        <v>100.74815892684718</v>
      </c>
      <c r="K31" s="24">
        <f t="shared" si="4"/>
        <v>3337855.5915500019</v>
      </c>
      <c r="L31" s="27">
        <f t="shared" ref="L31" si="10">F31/C31*100</f>
        <v>122.63996476487758</v>
      </c>
      <c r="M31" s="23"/>
      <c r="N31" s="28"/>
    </row>
    <row r="34" spans="4:4" x14ac:dyDescent="0.25">
      <c r="D34" s="28"/>
    </row>
  </sheetData>
  <mergeCells count="13">
    <mergeCell ref="A31:B31"/>
    <mergeCell ref="M2:M4"/>
    <mergeCell ref="A1:M1"/>
    <mergeCell ref="G2:L2"/>
    <mergeCell ref="G3:H3"/>
    <mergeCell ref="I3:J3"/>
    <mergeCell ref="K3:L3"/>
    <mergeCell ref="F2:F4"/>
    <mergeCell ref="E2:E4"/>
    <mergeCell ref="D2:D4"/>
    <mergeCell ref="C2:C4"/>
    <mergeCell ref="B2:B4"/>
    <mergeCell ref="A2:A4"/>
  </mergeCells>
  <pageMargins left="0.70866141732283472" right="0.31496062992125984" top="0.35433070866141736" bottom="0.35433070866141736" header="0" footer="0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Nalimova-NA</cp:lastModifiedBy>
  <cp:lastPrinted>2024-03-07T10:38:51Z</cp:lastPrinted>
  <dcterms:created xsi:type="dcterms:W3CDTF">2019-11-29T06:05:23Z</dcterms:created>
  <dcterms:modified xsi:type="dcterms:W3CDTF">2024-03-07T10:43:26Z</dcterms:modified>
</cp:coreProperties>
</file>