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490" windowHeight="7755"/>
  </bookViews>
  <sheets>
    <sheet name="Список" sheetId="1" r:id="rId1"/>
    <sheet name="Лист1" sheetId="2" state="hidden" r:id="rId2"/>
  </sheets>
  <definedNames>
    <definedName name="_xlnm._FilterDatabase" localSheetId="0" hidden="1">Список!$A$7:$S$10</definedName>
    <definedName name="_xlnm.Print_Titles" localSheetId="0">Список!$7:$9</definedName>
    <definedName name="_xlnm.Print_Area" localSheetId="0">Список!$A$1:$S$49</definedName>
  </definedNames>
  <calcPr calcId="145621"/>
</workbook>
</file>

<file path=xl/calcChain.xml><?xml version="1.0" encoding="utf-8"?>
<calcChain xmlns="http://schemas.openxmlformats.org/spreadsheetml/2006/main">
  <c r="L49" i="1" l="1"/>
  <c r="K49" i="1"/>
  <c r="J49" i="1"/>
  <c r="I49" i="1"/>
  <c r="H49" i="1"/>
  <c r="G49" i="1"/>
  <c r="L39" i="1"/>
  <c r="K39" i="1"/>
  <c r="J39" i="1"/>
  <c r="I39" i="1"/>
  <c r="H39" i="1"/>
  <c r="G39" i="1"/>
  <c r="L25" i="1"/>
  <c r="K25" i="1"/>
  <c r="J25" i="1"/>
  <c r="I25" i="1"/>
  <c r="H25" i="1"/>
  <c r="G25" i="1"/>
  <c r="P49" i="1" l="1"/>
  <c r="Q23" i="1"/>
  <c r="R23" i="1" s="1"/>
  <c r="Q46" i="1" l="1"/>
  <c r="R46" i="1" s="1"/>
  <c r="M49" i="1"/>
  <c r="N49" i="1"/>
  <c r="O49" i="1"/>
  <c r="P25" i="1"/>
  <c r="Q30" i="1"/>
  <c r="R30" i="1" s="1"/>
  <c r="Q31" i="1"/>
  <c r="R31" i="1" s="1"/>
  <c r="Q20" i="1"/>
  <c r="R20" i="1" s="1"/>
  <c r="Q21" i="1"/>
  <c r="R21" i="1" s="1"/>
  <c r="Q24" i="1"/>
  <c r="R24" i="1" s="1"/>
  <c r="Q32" i="1"/>
  <c r="R32" i="1" s="1"/>
  <c r="Q43" i="1" l="1"/>
  <c r="R43" i="1" s="1"/>
  <c r="Q44" i="1"/>
  <c r="R44" i="1" s="1"/>
  <c r="Q45" i="1"/>
  <c r="R45" i="1" s="1"/>
  <c r="Q47" i="1"/>
  <c r="R47" i="1" s="1"/>
  <c r="Q48" i="1"/>
  <c r="R48" i="1" s="1"/>
  <c r="Q42" i="1"/>
  <c r="R42" i="1" s="1"/>
  <c r="M39" i="1"/>
  <c r="N39" i="1"/>
  <c r="O39" i="1"/>
  <c r="P39" i="1"/>
  <c r="Q38" i="1"/>
  <c r="R38" i="1" s="1"/>
  <c r="Q37" i="1"/>
  <c r="R37" i="1" s="1"/>
  <c r="Q36" i="1"/>
  <c r="R36" i="1" s="1"/>
  <c r="Q22" i="1"/>
  <c r="R22" i="1" s="1"/>
  <c r="Q35" i="1"/>
  <c r="R35" i="1" s="1"/>
  <c r="Q34" i="1" l="1"/>
  <c r="R34" i="1" s="1"/>
  <c r="Q33" i="1"/>
  <c r="R33" i="1" s="1"/>
  <c r="Q27" i="1"/>
  <c r="R27" i="1" s="1"/>
  <c r="Q29" i="1"/>
  <c r="R29" i="1" s="1"/>
  <c r="Q41" i="1"/>
  <c r="R41" i="1" s="1"/>
  <c r="Q28" i="1"/>
  <c r="R28" i="1" s="1"/>
  <c r="Q17" i="1"/>
  <c r="R17" i="1" s="1"/>
  <c r="Q13" i="1"/>
  <c r="R13" i="1" s="1"/>
  <c r="Q15" i="1" l="1"/>
  <c r="R15" i="1" s="1"/>
  <c r="M25" i="1" l="1"/>
  <c r="N25" i="1"/>
  <c r="O25" i="1"/>
  <c r="Q12" i="1"/>
  <c r="R12" i="1" s="1"/>
  <c r="Q18" i="1"/>
  <c r="R18" i="1" s="1"/>
  <c r="Q14" i="1"/>
  <c r="R14" i="1" s="1"/>
  <c r="Q19" i="1" l="1"/>
  <c r="R19" i="1" s="1"/>
  <c r="Q16" i="1"/>
  <c r="R16" i="1" s="1"/>
</calcChain>
</file>

<file path=xl/sharedStrings.xml><?xml version="1.0" encoding="utf-8"?>
<sst xmlns="http://schemas.openxmlformats.org/spreadsheetml/2006/main" count="141" uniqueCount="72">
  <si>
    <t>№ п/п</t>
  </si>
  <si>
    <t>год ввода в эксплуатацию</t>
  </si>
  <si>
    <t>материал стен</t>
  </si>
  <si>
    <t>тип кровли</t>
  </si>
  <si>
    <t>количество этажей</t>
  </si>
  <si>
    <t>стоимость капитального ремонта</t>
  </si>
  <si>
    <t>всего:</t>
  </si>
  <si>
    <t>за счет средств государственной корпорации - Фонд содействия реформированию жилищно-коммунального хозяйства</t>
  </si>
  <si>
    <t>за счет средств собственников помещений МКД</t>
  </si>
  <si>
    <t>руб.</t>
  </si>
  <si>
    <t>руб./кв.м</t>
  </si>
  <si>
    <t>кв.м</t>
  </si>
  <si>
    <t>за счет средств бюджета                Вологодской области</t>
  </si>
  <si>
    <t>за счет средств бюджета города Вологды</t>
  </si>
  <si>
    <t>адрес многоквартирного дома (далее - МКД)</t>
  </si>
  <si>
    <t>плановая дата завершения работ</t>
  </si>
  <si>
    <t>удельная стоимость капитального ремонта                   1 кв.м общей площади помещений МКД</t>
  </si>
  <si>
    <t>предельная стоимость капитального ремонта               1 кв.м общей площади помещений МКД</t>
  </si>
  <si>
    <t>общая площадь МКД, всего</t>
  </si>
  <si>
    <t>площадь помещений МКД</t>
  </si>
  <si>
    <t>площадь нежилых помещений многоквартирных домов</t>
  </si>
  <si>
    <t>площадь жилых помещений МКД, находящихся в собственности граждан</t>
  </si>
  <si>
    <t>к постановлению Администрации города Вологды</t>
  </si>
  <si>
    <t>Приложение № 1</t>
  </si>
  <si>
    <t>плоская</t>
  </si>
  <si>
    <t>кирпичный</t>
  </si>
  <si>
    <t>скатная</t>
  </si>
  <si>
    <t>ИТОГО:</t>
  </si>
  <si>
    <t>Количество жилых помещений в многоквартирном доме</t>
  </si>
  <si>
    <t>шт</t>
  </si>
  <si>
    <t>Количество жителей, зарегистрированных в многоквартирном доме на дату утверждения краткосрочного плана</t>
  </si>
  <si>
    <t>чел.</t>
  </si>
  <si>
    <t>2025 год</t>
  </si>
  <si>
    <t>г. Вологда, ул. Красноармейская, д. 8</t>
  </si>
  <si>
    <t>г. Вологда, ул. Можайского, д. 94</t>
  </si>
  <si>
    <t>г. Вологда, ул. Герцена, д. 46</t>
  </si>
  <si>
    <t>г. Вологда, ул. Казакова, д. 10</t>
  </si>
  <si>
    <t>г. Вологда, пр-кт Победы, д. 32</t>
  </si>
  <si>
    <t>г. Вологда, ул. Ленинградская, д. 2а</t>
  </si>
  <si>
    <t>г. Вологда, ул. Мальцева, д. 3</t>
  </si>
  <si>
    <t>г. Вологда, ул. Маяковского, д. 4</t>
  </si>
  <si>
    <t>г. Вологда, ул. Маяковского, д. 12</t>
  </si>
  <si>
    <t>г. Вологда, ул. Предтеченская, д. 60</t>
  </si>
  <si>
    <t>деревянный</t>
  </si>
  <si>
    <t>г. Вологда, ул. Предтеченская, д. 81</t>
  </si>
  <si>
    <t>г. Вологда, ул. Горького, д. 120</t>
  </si>
  <si>
    <t>г. Вологда, ул. Благовещенская, д. 50</t>
  </si>
  <si>
    <t>г. Вологда, наб. 6 Армии, д. 197</t>
  </si>
  <si>
    <t>г. Вологда, ул. Проектируемая, д. 4</t>
  </si>
  <si>
    <t>г. Вологда, ул. Профсоюзная, д. 28</t>
  </si>
  <si>
    <t>г. Вологда, ул. Сокольская, д. 7</t>
  </si>
  <si>
    <t>панельный</t>
  </si>
  <si>
    <t>г. Вологда, ул. Новгородская, д. 5</t>
  </si>
  <si>
    <t>2027 год</t>
  </si>
  <si>
    <t>2026 год</t>
  </si>
  <si>
    <t>г. Вологда, ул. Горького, д. 132</t>
  </si>
  <si>
    <t>г. Вологда, ул. Карла Маркса, д. 3</t>
  </si>
  <si>
    <t>г. Вологда, ул. Новгородская, д. 3</t>
  </si>
  <si>
    <t>г. Вологда, ул. Гагарина, д. 33</t>
  </si>
  <si>
    <t>г. Вологда, ул. Гагарина, д. 35</t>
  </si>
  <si>
    <t>г. Вологда, ул. Горького, д. 129</t>
  </si>
  <si>
    <t>г. Вологда, ул. Пугачева, д. 73</t>
  </si>
  <si>
    <t>Перечень многоквартирных домов, расположенных на территории городского округа города Вологды, которые подлежат капитальному ремонту в 2025-2027 годах</t>
  </si>
  <si>
    <t>г. Вологда, ул. Ударников, д. 13</t>
  </si>
  <si>
    <t>г. Вологда, ул. Некрасова, д. 58</t>
  </si>
  <si>
    <t>г. Вологда, ул. Зосимовская, д. 21</t>
  </si>
  <si>
    <t>г. Вологда, ул. Зосимовская, д. 63</t>
  </si>
  <si>
    <t>г. Вологда, ул. Прокатова, д. 5</t>
  </si>
  <si>
    <t>г. Вологда, ул. Добролюбова, д. 3а</t>
  </si>
  <si>
    <t>г. Вологда, ул. Космонавта Беляева, д. 22</t>
  </si>
  <si>
    <t>г. Вологда, ул. Пролетарска, д. 23а</t>
  </si>
  <si>
    <t>от 31.01.2024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</si>
</sst>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1A1A1A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right" vertical="center" textRotation="90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1" xfId="0" applyFont="1" applyFill="1" applyBorder="1" applyAlignment="1">
      <alignment horizontal="center"/>
    </xf>
    <xf numFmtId="0" fontId="2" fillId="2" borderId="0" xfId="0" applyFont="1" applyFill="1"/>
    <xf numFmtId="1" fontId="4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4" fontId="5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3" fontId="10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4" fontId="10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/>
    </xf>
    <xf numFmtId="1" fontId="3" fillId="0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horizontal="right"/>
    </xf>
    <xf numFmtId="4" fontId="4" fillId="0" borderId="1" xfId="0" applyNumberFormat="1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/>
    <xf numFmtId="4" fontId="8" fillId="0" borderId="0" xfId="0" applyNumberFormat="1" applyFont="1" applyFill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7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/>
    <xf numFmtId="4" fontId="4" fillId="0" borderId="1" xfId="0" applyNumberFormat="1" applyFont="1" applyFill="1" applyBorder="1" applyAlignment="1">
      <alignment horizontal="center" vertical="center" textRotation="90" wrapText="1"/>
    </xf>
    <xf numFmtId="4" fontId="4" fillId="0" borderId="1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3" fillId="2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3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5" xfId="0" applyNumberFormat="1" applyFont="1" applyFill="1" applyBorder="1" applyAlignment="1">
      <alignment horizontal="center"/>
    </xf>
    <xf numFmtId="4" fontId="4" fillId="2" borderId="5" xfId="0" applyNumberFormat="1" applyFont="1" applyFill="1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4" fontId="4" fillId="2" borderId="4" xfId="0" applyNumberFormat="1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10" fillId="2" borderId="1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 vertical="center" textRotation="90" wrapText="1"/>
    </xf>
    <xf numFmtId="1" fontId="4" fillId="0" borderId="6" xfId="0" applyNumberFormat="1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textRotation="90" wrapText="1"/>
    </xf>
    <xf numFmtId="4" fontId="4" fillId="0" borderId="12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colors>
    <mruColors>
      <color rgb="FFFFCCFF"/>
      <color rgb="FFFF66CC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view="pageBreakPreview" topLeftCell="D1" zoomScale="120" zoomScaleSheetLayoutView="120" workbookViewId="0">
      <pane ySplit="9" topLeftCell="A10" activePane="bottomLeft" state="frozen"/>
      <selection pane="bottomLeft" activeCell="A5" sqref="A5:S5"/>
    </sheetView>
  </sheetViews>
  <sheetFormatPr defaultColWidth="9.140625" defaultRowHeight="12.75" customHeight="1" x14ac:dyDescent="0.25"/>
  <cols>
    <col min="1" max="1" width="4.140625" style="14" customWidth="1"/>
    <col min="2" max="2" width="34.28515625" style="1" customWidth="1"/>
    <col min="3" max="3" width="7.28515625" style="7" customWidth="1"/>
    <col min="4" max="4" width="12.5703125" style="7" customWidth="1"/>
    <col min="5" max="5" width="8.140625" style="1" customWidth="1"/>
    <col min="6" max="6" width="5.7109375" style="67" customWidth="1"/>
    <col min="7" max="7" width="9.5703125" style="8" customWidth="1"/>
    <col min="8" max="8" width="10.140625" style="8" customWidth="1"/>
    <col min="9" max="9" width="9.85546875" style="8" customWidth="1"/>
    <col min="10" max="10" width="9.85546875" style="43" customWidth="1"/>
    <col min="11" max="11" width="8" style="43" customWidth="1"/>
    <col min="12" max="12" width="12.7109375" style="47" customWidth="1"/>
    <col min="13" max="13" width="8.140625" style="48" customWidth="1"/>
    <col min="14" max="14" width="7.28515625" style="48" customWidth="1"/>
    <col min="15" max="15" width="8.140625" style="48" customWidth="1"/>
    <col min="16" max="16" width="13.140625" style="47" customWidth="1"/>
    <col min="17" max="17" width="9.5703125" style="47" customWidth="1"/>
    <col min="18" max="18" width="9.42578125" style="62" customWidth="1"/>
    <col min="19" max="19" width="11.42578125" style="1" customWidth="1"/>
    <col min="20" max="16384" width="9.140625" style="1"/>
  </cols>
  <sheetData>
    <row r="1" spans="1:19" ht="15" customHeight="1" x14ac:dyDescent="0.25">
      <c r="O1" s="49"/>
      <c r="P1" s="50" t="s">
        <v>23</v>
      </c>
      <c r="R1" s="49"/>
      <c r="S1" s="35"/>
    </row>
    <row r="2" spans="1:19" ht="15" customHeight="1" x14ac:dyDescent="0.25">
      <c r="O2" s="49"/>
      <c r="P2" s="50" t="s">
        <v>22</v>
      </c>
      <c r="R2" s="49"/>
      <c r="S2" s="35"/>
    </row>
    <row r="3" spans="1:19" ht="15.75" customHeight="1" x14ac:dyDescent="0.25">
      <c r="O3" s="51"/>
      <c r="P3" s="50" t="s">
        <v>71</v>
      </c>
      <c r="Q3" s="48"/>
      <c r="R3" s="51"/>
      <c r="S3" s="34"/>
    </row>
    <row r="4" spans="1:19" ht="15" customHeight="1" x14ac:dyDescent="0.25">
      <c r="A4" s="16"/>
      <c r="B4" s="2"/>
      <c r="C4" s="6"/>
      <c r="D4" s="6"/>
      <c r="E4" s="2"/>
      <c r="F4" s="68"/>
      <c r="G4" s="9"/>
      <c r="H4" s="9"/>
      <c r="I4" s="9"/>
      <c r="J4" s="44"/>
      <c r="K4" s="44"/>
      <c r="L4" s="52"/>
      <c r="M4" s="53"/>
      <c r="N4" s="51"/>
      <c r="O4" s="49"/>
      <c r="P4" s="49"/>
      <c r="Q4" s="49"/>
      <c r="R4" s="57"/>
      <c r="S4" s="35"/>
    </row>
    <row r="5" spans="1:19" ht="30.75" customHeight="1" x14ac:dyDescent="0.25">
      <c r="A5" s="106" t="s">
        <v>62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</row>
    <row r="6" spans="1:19" ht="11.25" customHeight="1" x14ac:dyDescent="0.25">
      <c r="A6" s="16"/>
      <c r="B6" s="2"/>
      <c r="C6" s="6"/>
      <c r="D6" s="6"/>
      <c r="E6" s="2"/>
      <c r="F6" s="68"/>
      <c r="G6" s="9"/>
      <c r="H6" s="9"/>
      <c r="I6" s="9"/>
      <c r="J6" s="44"/>
      <c r="K6" s="44"/>
      <c r="L6" s="52"/>
      <c r="M6" s="53"/>
      <c r="N6" s="53"/>
      <c r="O6" s="53"/>
      <c r="P6" s="52"/>
      <c r="Q6" s="52"/>
      <c r="R6" s="58"/>
      <c r="S6" s="2"/>
    </row>
    <row r="7" spans="1:19" ht="41.25" customHeight="1" x14ac:dyDescent="0.25">
      <c r="A7" s="113" t="s">
        <v>0</v>
      </c>
      <c r="B7" s="112" t="s">
        <v>14</v>
      </c>
      <c r="C7" s="96" t="s">
        <v>1</v>
      </c>
      <c r="D7" s="96" t="s">
        <v>2</v>
      </c>
      <c r="E7" s="96" t="s">
        <v>3</v>
      </c>
      <c r="F7" s="111" t="s">
        <v>4</v>
      </c>
      <c r="G7" s="96" t="s">
        <v>18</v>
      </c>
      <c r="H7" s="112" t="s">
        <v>19</v>
      </c>
      <c r="I7" s="112"/>
      <c r="J7" s="104" t="s">
        <v>28</v>
      </c>
      <c r="K7" s="104" t="s">
        <v>30</v>
      </c>
      <c r="L7" s="107" t="s">
        <v>5</v>
      </c>
      <c r="M7" s="108"/>
      <c r="N7" s="108"/>
      <c r="O7" s="108"/>
      <c r="P7" s="108"/>
      <c r="Q7" s="109" t="s">
        <v>16</v>
      </c>
      <c r="R7" s="110" t="s">
        <v>17</v>
      </c>
      <c r="S7" s="118" t="s">
        <v>15</v>
      </c>
    </row>
    <row r="8" spans="1:19" ht="96" customHeight="1" x14ac:dyDescent="0.25">
      <c r="A8" s="114"/>
      <c r="B8" s="112"/>
      <c r="C8" s="96"/>
      <c r="D8" s="96"/>
      <c r="E8" s="96"/>
      <c r="F8" s="111"/>
      <c r="G8" s="96"/>
      <c r="H8" s="40" t="s">
        <v>20</v>
      </c>
      <c r="I8" s="10" t="s">
        <v>21</v>
      </c>
      <c r="J8" s="105"/>
      <c r="K8" s="105"/>
      <c r="L8" s="116" t="s">
        <v>6</v>
      </c>
      <c r="M8" s="54" t="s">
        <v>7</v>
      </c>
      <c r="N8" s="54" t="s">
        <v>12</v>
      </c>
      <c r="O8" s="54" t="s">
        <v>13</v>
      </c>
      <c r="P8" s="54" t="s">
        <v>8</v>
      </c>
      <c r="Q8" s="109"/>
      <c r="R8" s="110"/>
      <c r="S8" s="119"/>
    </row>
    <row r="9" spans="1:19" ht="15" x14ac:dyDescent="0.25">
      <c r="A9" s="115"/>
      <c r="B9" s="112"/>
      <c r="C9" s="96"/>
      <c r="D9" s="96"/>
      <c r="E9" s="96"/>
      <c r="F9" s="111"/>
      <c r="G9" s="4" t="s">
        <v>11</v>
      </c>
      <c r="H9" s="4" t="s">
        <v>11</v>
      </c>
      <c r="I9" s="4" t="s">
        <v>11</v>
      </c>
      <c r="J9" s="92" t="s">
        <v>29</v>
      </c>
      <c r="K9" s="92" t="s">
        <v>31</v>
      </c>
      <c r="L9" s="117"/>
      <c r="M9" s="55" t="s">
        <v>9</v>
      </c>
      <c r="N9" s="55" t="s">
        <v>9</v>
      </c>
      <c r="O9" s="55" t="s">
        <v>9</v>
      </c>
      <c r="P9" s="55" t="s">
        <v>9</v>
      </c>
      <c r="Q9" s="55" t="s">
        <v>10</v>
      </c>
      <c r="R9" s="59" t="s">
        <v>10</v>
      </c>
      <c r="S9" s="120"/>
    </row>
    <row r="10" spans="1:19" s="7" customFormat="1" ht="11.25" customHeight="1" x14ac:dyDescent="0.25">
      <c r="A10" s="20">
        <v>1</v>
      </c>
      <c r="B10" s="3">
        <v>2</v>
      </c>
      <c r="C10" s="3">
        <v>3</v>
      </c>
      <c r="D10" s="3">
        <v>4</v>
      </c>
      <c r="E10" s="3">
        <v>5</v>
      </c>
      <c r="F10" s="69">
        <v>6</v>
      </c>
      <c r="G10" s="3">
        <v>7</v>
      </c>
      <c r="H10" s="3">
        <v>8</v>
      </c>
      <c r="I10" s="3">
        <v>9</v>
      </c>
      <c r="J10" s="17">
        <v>10</v>
      </c>
      <c r="K10" s="17">
        <v>11</v>
      </c>
      <c r="L10" s="25">
        <v>12</v>
      </c>
      <c r="M10" s="25">
        <v>13</v>
      </c>
      <c r="N10" s="25">
        <v>14</v>
      </c>
      <c r="O10" s="25">
        <v>15</v>
      </c>
      <c r="P10" s="25">
        <v>16</v>
      </c>
      <c r="Q10" s="25">
        <v>17</v>
      </c>
      <c r="R10" s="25">
        <v>18</v>
      </c>
      <c r="S10" s="3">
        <v>19</v>
      </c>
    </row>
    <row r="11" spans="1:19" s="7" customFormat="1" ht="11.25" customHeight="1" x14ac:dyDescent="0.25">
      <c r="A11" s="98" t="s">
        <v>32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100"/>
    </row>
    <row r="12" spans="1:19" s="63" customFormat="1" ht="11.25" customHeight="1" x14ac:dyDescent="0.2">
      <c r="A12" s="11">
        <v>1</v>
      </c>
      <c r="B12" s="18" t="s">
        <v>35</v>
      </c>
      <c r="C12" s="63">
        <v>1958</v>
      </c>
      <c r="D12" s="63" t="s">
        <v>25</v>
      </c>
      <c r="E12" s="63" t="s">
        <v>26</v>
      </c>
      <c r="F12" s="71">
        <v>3</v>
      </c>
      <c r="G12" s="63">
        <v>911.7</v>
      </c>
      <c r="H12" s="63">
        <v>0</v>
      </c>
      <c r="I12" s="63">
        <v>912.8</v>
      </c>
      <c r="J12" s="63">
        <v>18</v>
      </c>
      <c r="K12" s="63">
        <v>45</v>
      </c>
      <c r="L12" s="45">
        <v>3150000</v>
      </c>
      <c r="M12" s="45"/>
      <c r="N12" s="45"/>
      <c r="O12" s="45"/>
      <c r="P12" s="45">
        <v>3150000</v>
      </c>
      <c r="Q12" s="45">
        <f>P12/G12</f>
        <v>3455.0839091806515</v>
      </c>
      <c r="R12" s="24">
        <f t="shared" ref="R12:R24" si="0">Q12</f>
        <v>3455.0839091806515</v>
      </c>
      <c r="S12" s="56">
        <v>46022</v>
      </c>
    </row>
    <row r="13" spans="1:19" s="63" customFormat="1" ht="11.25" customHeight="1" x14ac:dyDescent="0.2">
      <c r="A13" s="11">
        <v>2</v>
      </c>
      <c r="B13" s="19" t="s">
        <v>65</v>
      </c>
      <c r="C13" s="63">
        <v>1917</v>
      </c>
      <c r="D13" s="63" t="s">
        <v>43</v>
      </c>
      <c r="E13" s="63" t="s">
        <v>26</v>
      </c>
      <c r="F13" s="71">
        <v>2</v>
      </c>
      <c r="G13" s="63">
        <v>252.6</v>
      </c>
      <c r="H13" s="63">
        <v>0</v>
      </c>
      <c r="I13" s="63">
        <v>252.6</v>
      </c>
      <c r="J13" s="63">
        <v>8</v>
      </c>
      <c r="K13" s="63">
        <v>21</v>
      </c>
      <c r="L13" s="45">
        <v>1800000</v>
      </c>
      <c r="M13" s="45"/>
      <c r="N13" s="45"/>
      <c r="O13" s="45"/>
      <c r="P13" s="45">
        <v>1800000</v>
      </c>
      <c r="Q13" s="45">
        <f>P13/G13</f>
        <v>7125.8907363420431</v>
      </c>
      <c r="R13" s="45">
        <f t="shared" si="0"/>
        <v>7125.8907363420431</v>
      </c>
      <c r="S13" s="56">
        <v>46022</v>
      </c>
    </row>
    <row r="14" spans="1:19" s="21" customFormat="1" ht="11.25" customHeight="1" x14ac:dyDescent="0.25">
      <c r="A14" s="11">
        <v>3</v>
      </c>
      <c r="B14" s="19" t="s">
        <v>66</v>
      </c>
      <c r="C14" s="11">
        <v>1964</v>
      </c>
      <c r="D14" s="11" t="s">
        <v>25</v>
      </c>
      <c r="E14" s="11" t="s">
        <v>26</v>
      </c>
      <c r="F14" s="70">
        <v>5</v>
      </c>
      <c r="G14" s="38">
        <v>2570.1</v>
      </c>
      <c r="H14" s="39">
        <v>0</v>
      </c>
      <c r="I14" s="37">
        <v>2542.3000000000002</v>
      </c>
      <c r="J14" s="13">
        <v>60</v>
      </c>
      <c r="K14" s="13">
        <v>171</v>
      </c>
      <c r="L14" s="23">
        <v>8900000</v>
      </c>
      <c r="M14" s="41"/>
      <c r="N14" s="41"/>
      <c r="O14" s="41"/>
      <c r="P14" s="23">
        <v>8900000</v>
      </c>
      <c r="Q14" s="24">
        <f>P14/G14</f>
        <v>3462.9002762538425</v>
      </c>
      <c r="R14" s="24">
        <f t="shared" si="0"/>
        <v>3462.9002762538425</v>
      </c>
      <c r="S14" s="56">
        <v>46022</v>
      </c>
    </row>
    <row r="15" spans="1:19" s="21" customFormat="1" ht="11.25" customHeight="1" x14ac:dyDescent="0.25">
      <c r="A15" s="11">
        <v>4</v>
      </c>
      <c r="B15" s="19" t="s">
        <v>36</v>
      </c>
      <c r="C15" s="11">
        <v>1967</v>
      </c>
      <c r="D15" s="11" t="s">
        <v>25</v>
      </c>
      <c r="E15" s="11" t="s">
        <v>26</v>
      </c>
      <c r="F15" s="70">
        <v>5</v>
      </c>
      <c r="G15" s="38">
        <v>3189.7</v>
      </c>
      <c r="H15" s="39">
        <v>144.80000000000001</v>
      </c>
      <c r="I15" s="37">
        <v>3014.8</v>
      </c>
      <c r="J15" s="13">
        <v>76</v>
      </c>
      <c r="K15" s="13">
        <v>210</v>
      </c>
      <c r="L15" s="23">
        <v>4500000</v>
      </c>
      <c r="M15" s="41"/>
      <c r="N15" s="41"/>
      <c r="O15" s="41"/>
      <c r="P15" s="23">
        <v>4500000</v>
      </c>
      <c r="Q15" s="24">
        <f>P15/G15</f>
        <v>1410.7909834780701</v>
      </c>
      <c r="R15" s="24">
        <f t="shared" si="0"/>
        <v>1410.7909834780701</v>
      </c>
      <c r="S15" s="56">
        <v>46022</v>
      </c>
    </row>
    <row r="16" spans="1:19" s="21" customFormat="1" ht="11.25" customHeight="1" x14ac:dyDescent="0.25">
      <c r="A16" s="11">
        <v>5</v>
      </c>
      <c r="B16" s="19" t="s">
        <v>33</v>
      </c>
      <c r="C16" s="11">
        <v>1976</v>
      </c>
      <c r="D16" s="11" t="s">
        <v>25</v>
      </c>
      <c r="E16" s="11" t="s">
        <v>24</v>
      </c>
      <c r="F16" s="70">
        <v>5</v>
      </c>
      <c r="G16" s="38">
        <v>2090.5</v>
      </c>
      <c r="H16" s="39">
        <v>200.5</v>
      </c>
      <c r="I16" s="37">
        <v>1890</v>
      </c>
      <c r="J16" s="13">
        <v>69</v>
      </c>
      <c r="K16" s="13">
        <v>153</v>
      </c>
      <c r="L16" s="23">
        <v>6800000</v>
      </c>
      <c r="M16" s="41"/>
      <c r="N16" s="41"/>
      <c r="O16" s="41"/>
      <c r="P16" s="23">
        <v>6800000</v>
      </c>
      <c r="Q16" s="24">
        <f>P16/G16</f>
        <v>3252.8103324563504</v>
      </c>
      <c r="R16" s="24">
        <f t="shared" si="0"/>
        <v>3252.8103324563504</v>
      </c>
      <c r="S16" s="56">
        <v>46022</v>
      </c>
    </row>
    <row r="17" spans="1:19" s="21" customFormat="1" ht="11.25" customHeight="1" x14ac:dyDescent="0.25">
      <c r="A17" s="11">
        <v>6</v>
      </c>
      <c r="B17" s="19" t="s">
        <v>40</v>
      </c>
      <c r="C17" s="11">
        <v>1990</v>
      </c>
      <c r="D17" s="11" t="s">
        <v>43</v>
      </c>
      <c r="E17" s="11" t="s">
        <v>26</v>
      </c>
      <c r="F17" s="70">
        <v>2</v>
      </c>
      <c r="G17" s="36">
        <v>307</v>
      </c>
      <c r="H17" s="39">
        <v>0</v>
      </c>
      <c r="I17" s="37">
        <v>307</v>
      </c>
      <c r="J17" s="13">
        <v>5</v>
      </c>
      <c r="K17" s="13">
        <v>12</v>
      </c>
      <c r="L17" s="23">
        <v>3300000</v>
      </c>
      <c r="M17" s="41"/>
      <c r="N17" s="41"/>
      <c r="O17" s="41"/>
      <c r="P17" s="23">
        <v>3300000</v>
      </c>
      <c r="Q17" s="24">
        <f>P17/I17</f>
        <v>10749.185667752443</v>
      </c>
      <c r="R17" s="24">
        <f t="shared" si="0"/>
        <v>10749.185667752443</v>
      </c>
      <c r="S17" s="56">
        <v>46022</v>
      </c>
    </row>
    <row r="18" spans="1:19" s="21" customFormat="1" ht="11.25" customHeight="1" x14ac:dyDescent="0.25">
      <c r="A18" s="11">
        <v>7</v>
      </c>
      <c r="B18" s="19" t="s">
        <v>34</v>
      </c>
      <c r="C18" s="11">
        <v>1957</v>
      </c>
      <c r="D18" s="11" t="s">
        <v>25</v>
      </c>
      <c r="E18" s="11" t="s">
        <v>26</v>
      </c>
      <c r="F18" s="70">
        <v>2</v>
      </c>
      <c r="G18" s="38">
        <v>526.20000000000005</v>
      </c>
      <c r="H18" s="39">
        <v>0</v>
      </c>
      <c r="I18" s="37">
        <v>526.20000000000005</v>
      </c>
      <c r="J18" s="13">
        <v>16</v>
      </c>
      <c r="K18" s="13">
        <v>32</v>
      </c>
      <c r="L18" s="23">
        <v>1500000</v>
      </c>
      <c r="M18" s="41"/>
      <c r="N18" s="41"/>
      <c r="O18" s="41"/>
      <c r="P18" s="23">
        <v>1500000</v>
      </c>
      <c r="Q18" s="24">
        <f>P18/G18</f>
        <v>2850.627137970353</v>
      </c>
      <c r="R18" s="24">
        <f t="shared" si="0"/>
        <v>2850.627137970353</v>
      </c>
      <c r="S18" s="56">
        <v>46022</v>
      </c>
    </row>
    <row r="19" spans="1:19" s="21" customFormat="1" ht="11.25" customHeight="1" x14ac:dyDescent="0.25">
      <c r="A19" s="11">
        <v>8</v>
      </c>
      <c r="B19" s="19" t="s">
        <v>64</v>
      </c>
      <c r="C19" s="11">
        <v>1968</v>
      </c>
      <c r="D19" s="11" t="s">
        <v>25</v>
      </c>
      <c r="E19" s="11" t="s">
        <v>26</v>
      </c>
      <c r="F19" s="70">
        <v>3</v>
      </c>
      <c r="G19" s="38">
        <v>1409.7</v>
      </c>
      <c r="H19" s="39">
        <v>0</v>
      </c>
      <c r="I19" s="37">
        <v>1409.7</v>
      </c>
      <c r="J19" s="13">
        <v>24</v>
      </c>
      <c r="K19" s="13">
        <v>59</v>
      </c>
      <c r="L19" s="23">
        <v>2100000</v>
      </c>
      <c r="M19" s="41"/>
      <c r="N19" s="41"/>
      <c r="O19" s="41"/>
      <c r="P19" s="23">
        <v>2100000</v>
      </c>
      <c r="Q19" s="24">
        <f>P19/G19</f>
        <v>1489.6786550329857</v>
      </c>
      <c r="R19" s="24">
        <f t="shared" si="0"/>
        <v>1489.6786550329857</v>
      </c>
      <c r="S19" s="56">
        <v>46022</v>
      </c>
    </row>
    <row r="20" spans="1:19" s="21" customFormat="1" ht="11.25" customHeight="1" x14ac:dyDescent="0.25">
      <c r="A20" s="11">
        <v>9</v>
      </c>
      <c r="B20" s="19" t="s">
        <v>52</v>
      </c>
      <c r="C20" s="11">
        <v>1997</v>
      </c>
      <c r="D20" s="11" t="s">
        <v>25</v>
      </c>
      <c r="E20" s="11" t="s">
        <v>24</v>
      </c>
      <c r="F20" s="70">
        <v>10</v>
      </c>
      <c r="G20" s="38">
        <v>3549.4</v>
      </c>
      <c r="H20" s="39">
        <v>0</v>
      </c>
      <c r="I20" s="37">
        <v>3549.4</v>
      </c>
      <c r="J20" s="13">
        <v>79</v>
      </c>
      <c r="K20" s="13">
        <v>189</v>
      </c>
      <c r="L20" s="23">
        <v>1250000</v>
      </c>
      <c r="M20" s="41"/>
      <c r="N20" s="41"/>
      <c r="O20" s="41"/>
      <c r="P20" s="23">
        <v>1250000</v>
      </c>
      <c r="Q20" s="24">
        <f t="shared" ref="Q20:Q24" si="1">P20/G20</f>
        <v>352.17219811799174</v>
      </c>
      <c r="R20" s="24">
        <f t="shared" si="0"/>
        <v>352.17219811799174</v>
      </c>
      <c r="S20" s="56">
        <v>46022</v>
      </c>
    </row>
    <row r="21" spans="1:19" s="21" customFormat="1" ht="11.25" customHeight="1" x14ac:dyDescent="0.25">
      <c r="A21" s="11">
        <v>10</v>
      </c>
      <c r="B21" s="19" t="s">
        <v>44</v>
      </c>
      <c r="C21" s="11">
        <v>1905</v>
      </c>
      <c r="D21" s="11" t="s">
        <v>43</v>
      </c>
      <c r="E21" s="11" t="s">
        <v>26</v>
      </c>
      <c r="F21" s="70">
        <v>2</v>
      </c>
      <c r="G21" s="38">
        <v>443.2</v>
      </c>
      <c r="H21" s="39">
        <v>0</v>
      </c>
      <c r="I21" s="37">
        <v>443.2</v>
      </c>
      <c r="J21" s="13">
        <v>8</v>
      </c>
      <c r="K21" s="13">
        <v>16</v>
      </c>
      <c r="L21" s="23">
        <v>4400000</v>
      </c>
      <c r="M21" s="41"/>
      <c r="N21" s="41"/>
      <c r="O21" s="41"/>
      <c r="P21" s="23">
        <v>4400000</v>
      </c>
      <c r="Q21" s="24">
        <f t="shared" si="1"/>
        <v>9927.7978339350175</v>
      </c>
      <c r="R21" s="24">
        <f t="shared" si="0"/>
        <v>9927.7978339350175</v>
      </c>
      <c r="S21" s="56">
        <v>46022</v>
      </c>
    </row>
    <row r="22" spans="1:19" s="22" customFormat="1" ht="12.75" customHeight="1" x14ac:dyDescent="0.25">
      <c r="A22" s="11">
        <v>11</v>
      </c>
      <c r="B22" s="19" t="s">
        <v>48</v>
      </c>
      <c r="C22" s="74">
        <v>1959</v>
      </c>
      <c r="D22" s="75" t="s">
        <v>25</v>
      </c>
      <c r="E22" s="75" t="s">
        <v>26</v>
      </c>
      <c r="F22" s="76">
        <v>2</v>
      </c>
      <c r="G22" s="77">
        <v>741.5</v>
      </c>
      <c r="H22" s="77">
        <v>0</v>
      </c>
      <c r="I22" s="77">
        <v>741.5</v>
      </c>
      <c r="J22" s="74">
        <v>12</v>
      </c>
      <c r="K22" s="74">
        <v>29</v>
      </c>
      <c r="L22" s="42">
        <v>2500000</v>
      </c>
      <c r="M22" s="42"/>
      <c r="N22" s="42"/>
      <c r="O22" s="42"/>
      <c r="P22" s="42">
        <v>2500000</v>
      </c>
      <c r="Q22" s="42">
        <f>P22/G22</f>
        <v>3371.5441672285906</v>
      </c>
      <c r="R22" s="42">
        <f>Q22</f>
        <v>3371.5441672285906</v>
      </c>
      <c r="S22" s="56">
        <v>46022</v>
      </c>
    </row>
    <row r="23" spans="1:19" s="89" customFormat="1" ht="12.75" customHeight="1" x14ac:dyDescent="0.25">
      <c r="A23" s="11">
        <v>12</v>
      </c>
      <c r="B23" s="19" t="s">
        <v>61</v>
      </c>
      <c r="C23" s="74">
        <v>1971</v>
      </c>
      <c r="D23" s="75" t="s">
        <v>25</v>
      </c>
      <c r="E23" s="75" t="s">
        <v>26</v>
      </c>
      <c r="F23" s="76">
        <v>5</v>
      </c>
      <c r="G23" s="77">
        <v>2144.9</v>
      </c>
      <c r="H23" s="77">
        <v>0</v>
      </c>
      <c r="I23" s="77">
        <v>2144.9</v>
      </c>
      <c r="J23" s="74">
        <v>110</v>
      </c>
      <c r="K23" s="74">
        <v>165</v>
      </c>
      <c r="L23" s="42">
        <v>3000000</v>
      </c>
      <c r="M23" s="42"/>
      <c r="N23" s="42"/>
      <c r="O23" s="42"/>
      <c r="P23" s="42">
        <v>3000000</v>
      </c>
      <c r="Q23" s="42">
        <f>P23/G23</f>
        <v>1398.6666045037064</v>
      </c>
      <c r="R23" s="42">
        <f>Q23</f>
        <v>1398.6666045037064</v>
      </c>
      <c r="S23" s="56">
        <v>46022</v>
      </c>
    </row>
    <row r="24" spans="1:19" s="65" customFormat="1" ht="11.25" customHeight="1" x14ac:dyDescent="0.25">
      <c r="A24" s="11">
        <v>13</v>
      </c>
      <c r="B24" s="19" t="s">
        <v>63</v>
      </c>
      <c r="C24" s="11">
        <v>1981</v>
      </c>
      <c r="D24" s="11" t="s">
        <v>25</v>
      </c>
      <c r="E24" s="11" t="s">
        <v>26</v>
      </c>
      <c r="F24" s="70">
        <v>2</v>
      </c>
      <c r="G24" s="38">
        <v>899.8</v>
      </c>
      <c r="H24" s="39">
        <v>0</v>
      </c>
      <c r="I24" s="37">
        <v>844.8</v>
      </c>
      <c r="J24" s="13">
        <v>18</v>
      </c>
      <c r="K24" s="13">
        <v>45</v>
      </c>
      <c r="L24" s="23">
        <v>950000</v>
      </c>
      <c r="M24" s="41"/>
      <c r="N24" s="41"/>
      <c r="O24" s="41"/>
      <c r="P24" s="23">
        <v>950000</v>
      </c>
      <c r="Q24" s="24">
        <f t="shared" si="1"/>
        <v>1055.7901755945766</v>
      </c>
      <c r="R24" s="24">
        <f t="shared" si="0"/>
        <v>1055.7901755945766</v>
      </c>
      <c r="S24" s="56">
        <v>46022</v>
      </c>
    </row>
    <row r="25" spans="1:19" ht="12.75" customHeight="1" x14ac:dyDescent="0.25">
      <c r="A25" s="97" t="s">
        <v>27</v>
      </c>
      <c r="B25" s="97"/>
      <c r="C25" s="26"/>
      <c r="D25" s="26"/>
      <c r="E25" s="27"/>
      <c r="F25" s="72"/>
      <c r="G25" s="28">
        <f t="shared" ref="G25:L25" si="2">SUM(G12:G24)</f>
        <v>19036.3</v>
      </c>
      <c r="H25" s="28">
        <f t="shared" si="2"/>
        <v>345.3</v>
      </c>
      <c r="I25" s="28">
        <f t="shared" si="2"/>
        <v>18579.2</v>
      </c>
      <c r="J25" s="46">
        <f t="shared" si="2"/>
        <v>503</v>
      </c>
      <c r="K25" s="46">
        <f t="shared" si="2"/>
        <v>1147</v>
      </c>
      <c r="L25" s="28">
        <f t="shared" si="2"/>
        <v>44150000</v>
      </c>
      <c r="M25" s="28">
        <f t="shared" ref="M25:O25" si="3">SUM(M12:M21)</f>
        <v>0</v>
      </c>
      <c r="N25" s="28">
        <f t="shared" si="3"/>
        <v>0</v>
      </c>
      <c r="O25" s="28">
        <f t="shared" si="3"/>
        <v>0</v>
      </c>
      <c r="P25" s="28">
        <f>SUM(P12:P24)</f>
        <v>44150000</v>
      </c>
      <c r="Q25" s="45"/>
      <c r="R25" s="42"/>
      <c r="S25" s="5"/>
    </row>
    <row r="26" spans="1:19" ht="12.75" customHeight="1" x14ac:dyDescent="0.25">
      <c r="A26" s="101" t="s">
        <v>54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3"/>
    </row>
    <row r="27" spans="1:19" s="21" customFormat="1" ht="11.25" customHeight="1" x14ac:dyDescent="0.25">
      <c r="A27" s="11">
        <v>1</v>
      </c>
      <c r="B27" s="19" t="s">
        <v>47</v>
      </c>
      <c r="C27" s="11">
        <v>1964</v>
      </c>
      <c r="D27" s="11" t="s">
        <v>25</v>
      </c>
      <c r="E27" s="11" t="s">
        <v>26</v>
      </c>
      <c r="F27" s="70">
        <v>5</v>
      </c>
      <c r="G27" s="38">
        <v>1628</v>
      </c>
      <c r="H27" s="39">
        <v>0</v>
      </c>
      <c r="I27" s="37">
        <v>1602.4</v>
      </c>
      <c r="J27" s="13">
        <v>40</v>
      </c>
      <c r="K27" s="13">
        <v>98</v>
      </c>
      <c r="L27" s="23">
        <v>7000000</v>
      </c>
      <c r="M27" s="41"/>
      <c r="N27" s="41"/>
      <c r="O27" s="41"/>
      <c r="P27" s="23">
        <v>7000000</v>
      </c>
      <c r="Q27" s="24">
        <f t="shared" ref="Q27:Q38" si="4">P27/G27</f>
        <v>4299.7542997542996</v>
      </c>
      <c r="R27" s="24">
        <f t="shared" ref="R27:R38" si="5">Q27</f>
        <v>4299.7542997542996</v>
      </c>
      <c r="S27" s="56">
        <v>46387</v>
      </c>
    </row>
    <row r="28" spans="1:19" s="7" customFormat="1" ht="11.25" customHeight="1" x14ac:dyDescent="0.25">
      <c r="A28" s="11">
        <v>2</v>
      </c>
      <c r="B28" s="64" t="s">
        <v>37</v>
      </c>
      <c r="C28" s="11">
        <v>1912</v>
      </c>
      <c r="D28" s="11" t="s">
        <v>43</v>
      </c>
      <c r="E28" s="11" t="s">
        <v>26</v>
      </c>
      <c r="F28" s="70">
        <v>2</v>
      </c>
      <c r="G28" s="11">
        <v>490.8</v>
      </c>
      <c r="H28" s="11">
        <v>0</v>
      </c>
      <c r="I28" s="11">
        <v>490.8</v>
      </c>
      <c r="J28" s="11">
        <v>8</v>
      </c>
      <c r="K28" s="11">
        <v>16</v>
      </c>
      <c r="L28" s="24">
        <v>3100000</v>
      </c>
      <c r="M28" s="24"/>
      <c r="N28" s="24"/>
      <c r="O28" s="24"/>
      <c r="P28" s="24">
        <v>3100000</v>
      </c>
      <c r="Q28" s="45">
        <f t="shared" si="4"/>
        <v>6316.2184189079053</v>
      </c>
      <c r="R28" s="24">
        <f t="shared" si="5"/>
        <v>6316.2184189079053</v>
      </c>
      <c r="S28" s="56">
        <v>46387</v>
      </c>
    </row>
    <row r="29" spans="1:19" s="21" customFormat="1" ht="11.25" customHeight="1" x14ac:dyDescent="0.25">
      <c r="A29" s="11">
        <v>3</v>
      </c>
      <c r="B29" s="19" t="s">
        <v>46</v>
      </c>
      <c r="C29" s="11">
        <v>1940</v>
      </c>
      <c r="D29" s="11" t="s">
        <v>25</v>
      </c>
      <c r="E29" s="11" t="s">
        <v>26</v>
      </c>
      <c r="F29" s="70">
        <v>5</v>
      </c>
      <c r="G29" s="38">
        <v>4020.9</v>
      </c>
      <c r="H29" s="39">
        <v>119.7</v>
      </c>
      <c r="I29" s="37">
        <v>2912.9</v>
      </c>
      <c r="J29" s="13">
        <v>41</v>
      </c>
      <c r="K29" s="13">
        <v>102</v>
      </c>
      <c r="L29" s="23">
        <v>6500000</v>
      </c>
      <c r="M29" s="41"/>
      <c r="N29" s="41"/>
      <c r="O29" s="41"/>
      <c r="P29" s="23">
        <v>6500000</v>
      </c>
      <c r="Q29" s="24">
        <f t="shared" si="4"/>
        <v>1616.5535079211122</v>
      </c>
      <c r="R29" s="24">
        <f t="shared" si="5"/>
        <v>1616.5535079211122</v>
      </c>
      <c r="S29" s="56">
        <v>46387</v>
      </c>
    </row>
    <row r="30" spans="1:19" s="21" customFormat="1" ht="11.25" customHeight="1" x14ac:dyDescent="0.25">
      <c r="A30" s="11">
        <v>4</v>
      </c>
      <c r="B30" s="19" t="s">
        <v>58</v>
      </c>
      <c r="C30" s="11">
        <v>1959</v>
      </c>
      <c r="D30" s="11" t="s">
        <v>25</v>
      </c>
      <c r="E30" s="11" t="s">
        <v>26</v>
      </c>
      <c r="F30" s="70">
        <v>4</v>
      </c>
      <c r="G30" s="38">
        <v>1252.7</v>
      </c>
      <c r="H30" s="39">
        <v>0</v>
      </c>
      <c r="I30" s="37">
        <v>1252.7</v>
      </c>
      <c r="J30" s="13">
        <v>32</v>
      </c>
      <c r="K30" s="13">
        <v>84</v>
      </c>
      <c r="L30" s="23">
        <v>3500000</v>
      </c>
      <c r="M30" s="41"/>
      <c r="N30" s="41"/>
      <c r="O30" s="41"/>
      <c r="P30" s="23">
        <v>3500000</v>
      </c>
      <c r="Q30" s="45">
        <f t="shared" ref="Q30:Q31" si="6">P30/G30</f>
        <v>2793.9650355232698</v>
      </c>
      <c r="R30" s="24">
        <f t="shared" si="5"/>
        <v>2793.9650355232698</v>
      </c>
      <c r="S30" s="56">
        <v>46387</v>
      </c>
    </row>
    <row r="31" spans="1:19" s="21" customFormat="1" ht="11.25" customHeight="1" x14ac:dyDescent="0.25">
      <c r="A31" s="11">
        <v>5</v>
      </c>
      <c r="B31" s="19" t="s">
        <v>59</v>
      </c>
      <c r="C31" s="11">
        <v>1958</v>
      </c>
      <c r="D31" s="11" t="s">
        <v>25</v>
      </c>
      <c r="E31" s="11" t="s">
        <v>26</v>
      </c>
      <c r="F31" s="70">
        <v>3</v>
      </c>
      <c r="G31" s="38">
        <v>2046.1</v>
      </c>
      <c r="H31" s="39">
        <v>507.6</v>
      </c>
      <c r="I31" s="37">
        <v>1201.2</v>
      </c>
      <c r="J31" s="13">
        <v>20</v>
      </c>
      <c r="K31" s="13">
        <v>52</v>
      </c>
      <c r="L31" s="23">
        <v>3500000</v>
      </c>
      <c r="M31" s="41"/>
      <c r="N31" s="41"/>
      <c r="O31" s="41"/>
      <c r="P31" s="23">
        <v>3500000</v>
      </c>
      <c r="Q31" s="24">
        <f t="shared" si="6"/>
        <v>1710.5713308244954</v>
      </c>
      <c r="R31" s="24">
        <f t="shared" si="5"/>
        <v>1710.5713308244954</v>
      </c>
      <c r="S31" s="56">
        <v>46387</v>
      </c>
    </row>
    <row r="32" spans="1:19" s="21" customFormat="1" ht="11.25" customHeight="1" x14ac:dyDescent="0.25">
      <c r="A32" s="11">
        <v>6</v>
      </c>
      <c r="B32" s="32" t="s">
        <v>56</v>
      </c>
      <c r="C32" s="11">
        <v>1961</v>
      </c>
      <c r="D32" s="11" t="s">
        <v>25</v>
      </c>
      <c r="E32" s="11" t="s">
        <v>26</v>
      </c>
      <c r="F32" s="70">
        <v>4</v>
      </c>
      <c r="G32" s="66">
        <v>2884</v>
      </c>
      <c r="H32" s="39">
        <v>145.80000000000001</v>
      </c>
      <c r="I32" s="37">
        <v>2394.3000000000002</v>
      </c>
      <c r="J32" s="13">
        <v>60</v>
      </c>
      <c r="K32" s="13">
        <v>156</v>
      </c>
      <c r="L32" s="23">
        <v>5250000</v>
      </c>
      <c r="M32" s="41"/>
      <c r="N32" s="41"/>
      <c r="O32" s="41"/>
      <c r="P32" s="23">
        <v>5250000</v>
      </c>
      <c r="Q32" s="24">
        <f t="shared" ref="Q32" si="7">P32/G32</f>
        <v>1820.3883495145631</v>
      </c>
      <c r="R32" s="24">
        <f t="shared" si="5"/>
        <v>1820.3883495145631</v>
      </c>
      <c r="S32" s="56">
        <v>46387</v>
      </c>
    </row>
    <row r="33" spans="1:19" s="22" customFormat="1" ht="12.75" customHeight="1" x14ac:dyDescent="0.25">
      <c r="A33" s="11">
        <v>7</v>
      </c>
      <c r="B33" s="18" t="s">
        <v>38</v>
      </c>
      <c r="C33" s="3">
        <v>1977</v>
      </c>
      <c r="D33" s="63" t="s">
        <v>43</v>
      </c>
      <c r="E33" s="63" t="s">
        <v>26</v>
      </c>
      <c r="F33" s="69">
        <v>2</v>
      </c>
      <c r="G33" s="25">
        <v>338.1</v>
      </c>
      <c r="H33" s="25">
        <v>0</v>
      </c>
      <c r="I33" s="25">
        <v>338.1</v>
      </c>
      <c r="J33" s="17">
        <v>8</v>
      </c>
      <c r="K33" s="17">
        <v>16</v>
      </c>
      <c r="L33" s="42">
        <v>4750000</v>
      </c>
      <c r="M33" s="42"/>
      <c r="N33" s="42"/>
      <c r="O33" s="42"/>
      <c r="P33" s="42">
        <v>4750000</v>
      </c>
      <c r="Q33" s="24">
        <f t="shared" si="4"/>
        <v>14049.097900029576</v>
      </c>
      <c r="R33" s="24">
        <f t="shared" si="5"/>
        <v>14049.097900029576</v>
      </c>
      <c r="S33" s="56">
        <v>46387</v>
      </c>
    </row>
    <row r="34" spans="1:19" s="22" customFormat="1" ht="12.75" customHeight="1" x14ac:dyDescent="0.25">
      <c r="A34" s="11">
        <v>8</v>
      </c>
      <c r="B34" s="19" t="s">
        <v>39</v>
      </c>
      <c r="C34" s="15">
        <v>1893</v>
      </c>
      <c r="D34" s="63" t="s">
        <v>43</v>
      </c>
      <c r="E34" s="63" t="s">
        <v>26</v>
      </c>
      <c r="F34" s="69">
        <v>2</v>
      </c>
      <c r="G34" s="24">
        <v>308</v>
      </c>
      <c r="H34" s="24">
        <v>0</v>
      </c>
      <c r="I34" s="24">
        <v>291</v>
      </c>
      <c r="J34" s="13">
        <v>6</v>
      </c>
      <c r="K34" s="13">
        <v>15</v>
      </c>
      <c r="L34" s="23">
        <v>3500000</v>
      </c>
      <c r="M34" s="42"/>
      <c r="N34" s="42"/>
      <c r="O34" s="42"/>
      <c r="P34" s="23">
        <v>3500000</v>
      </c>
      <c r="Q34" s="24">
        <f t="shared" si="4"/>
        <v>11363.636363636364</v>
      </c>
      <c r="R34" s="24">
        <f t="shared" si="5"/>
        <v>11363.636363636364</v>
      </c>
      <c r="S34" s="56">
        <v>46387</v>
      </c>
    </row>
    <row r="35" spans="1:19" s="22" customFormat="1" ht="12.75" customHeight="1" x14ac:dyDescent="0.25">
      <c r="A35" s="11">
        <v>9</v>
      </c>
      <c r="B35" s="19" t="s">
        <v>41</v>
      </c>
      <c r="C35" s="15">
        <v>1881</v>
      </c>
      <c r="D35" s="63" t="s">
        <v>43</v>
      </c>
      <c r="E35" s="63" t="s">
        <v>26</v>
      </c>
      <c r="F35" s="69">
        <v>2</v>
      </c>
      <c r="G35" s="24">
        <v>363</v>
      </c>
      <c r="H35" s="24">
        <v>0</v>
      </c>
      <c r="I35" s="24">
        <v>344.7</v>
      </c>
      <c r="J35" s="13">
        <v>6</v>
      </c>
      <c r="K35" s="13">
        <v>12</v>
      </c>
      <c r="L35" s="23">
        <v>3800000</v>
      </c>
      <c r="M35" s="42"/>
      <c r="N35" s="42"/>
      <c r="O35" s="42"/>
      <c r="P35" s="23">
        <v>3800000</v>
      </c>
      <c r="Q35" s="24">
        <f t="shared" si="4"/>
        <v>10468.31955922865</v>
      </c>
      <c r="R35" s="24">
        <f t="shared" si="5"/>
        <v>10468.31955922865</v>
      </c>
      <c r="S35" s="56">
        <v>46387</v>
      </c>
    </row>
    <row r="36" spans="1:19" s="5" customFormat="1" ht="12.75" customHeight="1" x14ac:dyDescent="0.2">
      <c r="A36" s="11">
        <v>10</v>
      </c>
      <c r="B36" s="19" t="s">
        <v>67</v>
      </c>
      <c r="C36" s="82">
        <v>1977</v>
      </c>
      <c r="D36" s="82" t="s">
        <v>25</v>
      </c>
      <c r="E36" s="82" t="s">
        <v>24</v>
      </c>
      <c r="F36" s="82">
        <v>5</v>
      </c>
      <c r="G36" s="83">
        <v>4880.5</v>
      </c>
      <c r="H36" s="82">
        <v>256.39999999999998</v>
      </c>
      <c r="I36" s="82">
        <v>3254.8</v>
      </c>
      <c r="J36" s="82">
        <v>138</v>
      </c>
      <c r="K36" s="82">
        <v>268</v>
      </c>
      <c r="L36" s="42">
        <v>2500000</v>
      </c>
      <c r="M36" s="42"/>
      <c r="N36" s="42"/>
      <c r="O36" s="42"/>
      <c r="P36" s="42">
        <v>2500000</v>
      </c>
      <c r="Q36" s="42">
        <f t="shared" si="4"/>
        <v>512.24259809445755</v>
      </c>
      <c r="R36" s="42">
        <f t="shared" si="5"/>
        <v>512.24259809445755</v>
      </c>
      <c r="S36" s="56">
        <v>46387</v>
      </c>
    </row>
    <row r="37" spans="1:19" s="22" customFormat="1" ht="12.75" customHeight="1" x14ac:dyDescent="0.25">
      <c r="A37" s="11">
        <v>11</v>
      </c>
      <c r="B37" s="19" t="s">
        <v>49</v>
      </c>
      <c r="C37" s="78">
        <v>1994</v>
      </c>
      <c r="D37" s="78" t="s">
        <v>51</v>
      </c>
      <c r="E37" s="78" t="s">
        <v>26</v>
      </c>
      <c r="F37" s="79">
        <v>3</v>
      </c>
      <c r="G37" s="80">
        <v>977.5</v>
      </c>
      <c r="H37" s="80">
        <v>0</v>
      </c>
      <c r="I37" s="80">
        <v>977.5</v>
      </c>
      <c r="J37" s="81">
        <v>18</v>
      </c>
      <c r="K37" s="81">
        <v>39</v>
      </c>
      <c r="L37" s="42">
        <v>3000000</v>
      </c>
      <c r="M37" s="42"/>
      <c r="N37" s="42"/>
      <c r="O37" s="42"/>
      <c r="P37" s="42">
        <v>3000000</v>
      </c>
      <c r="Q37" s="42">
        <f t="shared" si="4"/>
        <v>3069.0537084398975</v>
      </c>
      <c r="R37" s="42">
        <f t="shared" si="5"/>
        <v>3069.0537084398975</v>
      </c>
      <c r="S37" s="56">
        <v>46387</v>
      </c>
    </row>
    <row r="38" spans="1:19" s="22" customFormat="1" ht="12.75" customHeight="1" x14ac:dyDescent="0.25">
      <c r="A38" s="11">
        <v>12</v>
      </c>
      <c r="B38" s="19" t="s">
        <v>50</v>
      </c>
      <c r="C38" s="15">
        <v>1992</v>
      </c>
      <c r="D38" s="78" t="s">
        <v>51</v>
      </c>
      <c r="E38" s="78" t="s">
        <v>26</v>
      </c>
      <c r="F38" s="79">
        <v>3</v>
      </c>
      <c r="G38" s="24">
        <v>2007</v>
      </c>
      <c r="H38" s="24">
        <v>0</v>
      </c>
      <c r="I38" s="24">
        <v>2007</v>
      </c>
      <c r="J38" s="13">
        <v>36</v>
      </c>
      <c r="K38" s="13">
        <v>82</v>
      </c>
      <c r="L38" s="42">
        <v>3500000</v>
      </c>
      <c r="M38" s="42"/>
      <c r="N38" s="42"/>
      <c r="O38" s="42"/>
      <c r="P38" s="42">
        <v>3500000</v>
      </c>
      <c r="Q38" s="42">
        <f t="shared" si="4"/>
        <v>1743.8963627304433</v>
      </c>
      <c r="R38" s="42">
        <f t="shared" si="5"/>
        <v>1743.8963627304433</v>
      </c>
      <c r="S38" s="56">
        <v>46387</v>
      </c>
    </row>
    <row r="39" spans="1:19" ht="12.75" customHeight="1" x14ac:dyDescent="0.25">
      <c r="A39" s="93" t="s">
        <v>27</v>
      </c>
      <c r="B39" s="94"/>
      <c r="C39" s="29"/>
      <c r="D39" s="29"/>
      <c r="E39" s="30"/>
      <c r="F39" s="73"/>
      <c r="G39" s="28">
        <f t="shared" ref="G39:L39" si="8">SUM(G27:G38)</f>
        <v>21196.6</v>
      </c>
      <c r="H39" s="28">
        <f t="shared" si="8"/>
        <v>1029.5</v>
      </c>
      <c r="I39" s="28">
        <f t="shared" si="8"/>
        <v>17067.400000000001</v>
      </c>
      <c r="J39" s="46">
        <f t="shared" si="8"/>
        <v>413</v>
      </c>
      <c r="K39" s="46">
        <f t="shared" si="8"/>
        <v>940</v>
      </c>
      <c r="L39" s="28">
        <f t="shared" si="8"/>
        <v>49900000</v>
      </c>
      <c r="M39" s="28">
        <f t="shared" ref="M39:P39" si="9">SUM(M27:M38)</f>
        <v>0</v>
      </c>
      <c r="N39" s="28">
        <f t="shared" si="9"/>
        <v>0</v>
      </c>
      <c r="O39" s="28">
        <f t="shared" si="9"/>
        <v>0</v>
      </c>
      <c r="P39" s="28">
        <f t="shared" si="9"/>
        <v>49900000</v>
      </c>
      <c r="Q39" s="28"/>
      <c r="R39" s="41"/>
      <c r="S39" s="30"/>
    </row>
    <row r="40" spans="1:19" ht="12.75" customHeight="1" x14ac:dyDescent="0.25">
      <c r="A40" s="98" t="s">
        <v>53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100"/>
    </row>
    <row r="41" spans="1:19" s="21" customFormat="1" ht="11.25" customHeight="1" x14ac:dyDescent="0.25">
      <c r="A41" s="11">
        <v>1</v>
      </c>
      <c r="B41" s="19" t="s">
        <v>45</v>
      </c>
      <c r="C41" s="11">
        <v>1968</v>
      </c>
      <c r="D41" s="11" t="s">
        <v>25</v>
      </c>
      <c r="E41" s="11" t="s">
        <v>26</v>
      </c>
      <c r="F41" s="70">
        <v>5</v>
      </c>
      <c r="G41" s="66">
        <v>3246.4</v>
      </c>
      <c r="H41" s="39">
        <v>0</v>
      </c>
      <c r="I41" s="37">
        <v>3146.4</v>
      </c>
      <c r="J41" s="13">
        <v>64</v>
      </c>
      <c r="K41" s="13">
        <v>172</v>
      </c>
      <c r="L41" s="23">
        <v>2600000</v>
      </c>
      <c r="M41" s="41"/>
      <c r="N41" s="41"/>
      <c r="O41" s="41"/>
      <c r="P41" s="23">
        <v>2600000</v>
      </c>
      <c r="Q41" s="24">
        <f>P41/G41</f>
        <v>800.8871365204534</v>
      </c>
      <c r="R41" s="24">
        <f>Q41</f>
        <v>800.8871365204534</v>
      </c>
      <c r="S41" s="56">
        <v>46752</v>
      </c>
    </row>
    <row r="42" spans="1:19" s="22" customFormat="1" ht="12.75" customHeight="1" x14ac:dyDescent="0.25">
      <c r="A42" s="11">
        <v>2</v>
      </c>
      <c r="B42" s="32" t="s">
        <v>60</v>
      </c>
      <c r="C42" s="11">
        <v>1958</v>
      </c>
      <c r="D42" s="11" t="s">
        <v>25</v>
      </c>
      <c r="E42" s="12" t="s">
        <v>26</v>
      </c>
      <c r="F42" s="86">
        <v>2</v>
      </c>
      <c r="G42" s="77">
        <v>1358</v>
      </c>
      <c r="H42" s="90">
        <v>0</v>
      </c>
      <c r="I42" s="77">
        <v>1358</v>
      </c>
      <c r="J42" s="74">
        <v>19</v>
      </c>
      <c r="K42" s="91">
        <v>38</v>
      </c>
      <c r="L42" s="23">
        <v>3500000</v>
      </c>
      <c r="M42" s="24"/>
      <c r="N42" s="24"/>
      <c r="O42" s="24"/>
      <c r="P42" s="23">
        <v>3500000</v>
      </c>
      <c r="Q42" s="24">
        <f>P42/G42</f>
        <v>2577.319587628866</v>
      </c>
      <c r="R42" s="24">
        <f>Q42</f>
        <v>2577.319587628866</v>
      </c>
      <c r="S42" s="56">
        <v>46752</v>
      </c>
    </row>
    <row r="43" spans="1:19" s="84" customFormat="1" ht="12.75" customHeight="1" x14ac:dyDescent="0.2">
      <c r="A43" s="11">
        <v>3</v>
      </c>
      <c r="B43" s="32" t="s">
        <v>55</v>
      </c>
      <c r="C43" s="11">
        <v>1966</v>
      </c>
      <c r="D43" s="11" t="s">
        <v>25</v>
      </c>
      <c r="E43" s="85" t="s">
        <v>26</v>
      </c>
      <c r="F43" s="82">
        <v>5</v>
      </c>
      <c r="G43" s="83">
        <v>5369.8</v>
      </c>
      <c r="H43" s="83">
        <v>0</v>
      </c>
      <c r="I43" s="83">
        <v>4089.4</v>
      </c>
      <c r="J43" s="82">
        <v>90</v>
      </c>
      <c r="K43" s="82">
        <v>198</v>
      </c>
      <c r="L43" s="23">
        <v>4750000</v>
      </c>
      <c r="M43" s="24"/>
      <c r="N43" s="24"/>
      <c r="O43" s="24"/>
      <c r="P43" s="23">
        <v>4750000</v>
      </c>
      <c r="Q43" s="24">
        <f t="shared" ref="Q43:Q48" si="10">P43/G43</f>
        <v>884.57670676747739</v>
      </c>
      <c r="R43" s="24">
        <f t="shared" ref="R43:R48" si="11">Q43</f>
        <v>884.57670676747739</v>
      </c>
      <c r="S43" s="56">
        <v>46752</v>
      </c>
    </row>
    <row r="44" spans="1:19" s="22" customFormat="1" ht="12.75" customHeight="1" x14ac:dyDescent="0.25">
      <c r="A44" s="11">
        <v>4</v>
      </c>
      <c r="B44" s="32" t="s">
        <v>68</v>
      </c>
      <c r="C44" s="11">
        <v>1952</v>
      </c>
      <c r="D44" s="11" t="s">
        <v>25</v>
      </c>
      <c r="E44" s="12" t="s">
        <v>26</v>
      </c>
      <c r="F44" s="70">
        <v>2</v>
      </c>
      <c r="G44" s="24">
        <v>368.5</v>
      </c>
      <c r="H44" s="24">
        <v>0</v>
      </c>
      <c r="I44" s="24">
        <v>240.8</v>
      </c>
      <c r="J44" s="13">
        <v>8</v>
      </c>
      <c r="K44" s="13">
        <v>18</v>
      </c>
      <c r="L44" s="23">
        <v>2500000</v>
      </c>
      <c r="M44" s="24"/>
      <c r="N44" s="24"/>
      <c r="O44" s="24"/>
      <c r="P44" s="23">
        <v>2500000</v>
      </c>
      <c r="Q44" s="24">
        <f t="shared" si="10"/>
        <v>6784.2605156037989</v>
      </c>
      <c r="R44" s="24">
        <f t="shared" si="11"/>
        <v>6784.2605156037989</v>
      </c>
      <c r="S44" s="56">
        <v>46752</v>
      </c>
    </row>
    <row r="45" spans="1:19" s="22" customFormat="1" ht="12.75" customHeight="1" x14ac:dyDescent="0.25">
      <c r="A45" s="11">
        <v>5</v>
      </c>
      <c r="B45" s="87" t="s">
        <v>69</v>
      </c>
      <c r="C45" s="88">
        <v>1937</v>
      </c>
      <c r="D45" s="88" t="s">
        <v>25</v>
      </c>
      <c r="E45" s="88" t="s">
        <v>26</v>
      </c>
      <c r="F45" s="88">
        <v>5</v>
      </c>
      <c r="G45" s="88">
        <v>7188.7</v>
      </c>
      <c r="H45" s="88">
        <v>2379.4</v>
      </c>
      <c r="I45" s="88">
        <v>4809.3</v>
      </c>
      <c r="J45" s="88">
        <v>57</v>
      </c>
      <c r="K45" s="88">
        <v>216</v>
      </c>
      <c r="L45" s="23">
        <v>12000000</v>
      </c>
      <c r="M45" s="24"/>
      <c r="N45" s="24"/>
      <c r="O45" s="24"/>
      <c r="P45" s="23">
        <v>12000000</v>
      </c>
      <c r="Q45" s="24">
        <f t="shared" si="10"/>
        <v>1669.2865191202861</v>
      </c>
      <c r="R45" s="24">
        <f t="shared" si="11"/>
        <v>1669.2865191202861</v>
      </c>
      <c r="S45" s="56">
        <v>46752</v>
      </c>
    </row>
    <row r="46" spans="1:19" s="22" customFormat="1" ht="12.75" customHeight="1" x14ac:dyDescent="0.25">
      <c r="A46" s="11">
        <v>6</v>
      </c>
      <c r="B46" s="19" t="s">
        <v>57</v>
      </c>
      <c r="C46" s="88">
        <v>1979</v>
      </c>
      <c r="D46" s="88" t="s">
        <v>25</v>
      </c>
      <c r="E46" s="88" t="s">
        <v>24</v>
      </c>
      <c r="F46" s="88">
        <v>12</v>
      </c>
      <c r="G46" s="88">
        <v>3907.5</v>
      </c>
      <c r="H46" s="88">
        <v>0</v>
      </c>
      <c r="I46" s="88">
        <v>3907.4</v>
      </c>
      <c r="J46" s="88">
        <v>82</v>
      </c>
      <c r="K46" s="88">
        <v>211</v>
      </c>
      <c r="L46" s="23">
        <v>7300000</v>
      </c>
      <c r="M46" s="24"/>
      <c r="N46" s="24"/>
      <c r="O46" s="24"/>
      <c r="P46" s="23">
        <v>7300000</v>
      </c>
      <c r="Q46" s="24">
        <f t="shared" ref="Q46" si="12">P46/G46</f>
        <v>1868.2021753039028</v>
      </c>
      <c r="R46" s="24">
        <f t="shared" ref="R46" si="13">Q46</f>
        <v>1868.2021753039028</v>
      </c>
      <c r="S46" s="56">
        <v>46752</v>
      </c>
    </row>
    <row r="47" spans="1:19" s="22" customFormat="1" ht="12.75" customHeight="1" x14ac:dyDescent="0.25">
      <c r="A47" s="11">
        <v>7</v>
      </c>
      <c r="B47" s="32" t="s">
        <v>42</v>
      </c>
      <c r="C47" s="11">
        <v>1958</v>
      </c>
      <c r="D47" s="11" t="s">
        <v>25</v>
      </c>
      <c r="E47" s="11" t="s">
        <v>26</v>
      </c>
      <c r="F47" s="70">
        <v>3</v>
      </c>
      <c r="G47" s="24">
        <v>1395.4</v>
      </c>
      <c r="H47" s="24">
        <v>0</v>
      </c>
      <c r="I47" s="24">
        <v>1395.4</v>
      </c>
      <c r="J47" s="13">
        <v>24</v>
      </c>
      <c r="K47" s="13">
        <v>56</v>
      </c>
      <c r="L47" s="23">
        <v>8250000</v>
      </c>
      <c r="M47" s="24"/>
      <c r="N47" s="24"/>
      <c r="O47" s="24"/>
      <c r="P47" s="23">
        <v>8250000</v>
      </c>
      <c r="Q47" s="24">
        <f t="shared" si="10"/>
        <v>5912.2832162820696</v>
      </c>
      <c r="R47" s="24">
        <f t="shared" si="11"/>
        <v>5912.2832162820696</v>
      </c>
      <c r="S47" s="56">
        <v>46752</v>
      </c>
    </row>
    <row r="48" spans="1:19" s="22" customFormat="1" ht="12.75" customHeight="1" x14ac:dyDescent="0.25">
      <c r="A48" s="11">
        <v>8</v>
      </c>
      <c r="B48" s="32" t="s">
        <v>70</v>
      </c>
      <c r="C48" s="3">
        <v>1964</v>
      </c>
      <c r="D48" s="11" t="s">
        <v>25</v>
      </c>
      <c r="E48" s="12" t="s">
        <v>26</v>
      </c>
      <c r="F48" s="82">
        <v>5</v>
      </c>
      <c r="G48" s="25">
        <v>3159.6</v>
      </c>
      <c r="H48" s="25">
        <v>0</v>
      </c>
      <c r="I48" s="25">
        <v>3159.6</v>
      </c>
      <c r="J48" s="17">
        <v>80</v>
      </c>
      <c r="K48" s="17">
        <v>202</v>
      </c>
      <c r="L48" s="23">
        <v>4500000</v>
      </c>
      <c r="M48" s="24"/>
      <c r="N48" s="24"/>
      <c r="O48" s="24"/>
      <c r="P48" s="23">
        <v>4500000</v>
      </c>
      <c r="Q48" s="24">
        <f t="shared" si="10"/>
        <v>1424.2309153057349</v>
      </c>
      <c r="R48" s="24">
        <f t="shared" si="11"/>
        <v>1424.2309153057349</v>
      </c>
      <c r="S48" s="56">
        <v>46752</v>
      </c>
    </row>
    <row r="49" spans="1:19" ht="12.75" customHeight="1" x14ac:dyDescent="0.25">
      <c r="A49" s="95" t="s">
        <v>27</v>
      </c>
      <c r="B49" s="95"/>
      <c r="C49" s="29"/>
      <c r="D49" s="29"/>
      <c r="E49" s="30"/>
      <c r="F49" s="73"/>
      <c r="G49" s="31">
        <f t="shared" ref="G49:L49" si="14">SUM(G41:G48)</f>
        <v>25993.9</v>
      </c>
      <c r="H49" s="31">
        <f t="shared" si="14"/>
        <v>2379.4</v>
      </c>
      <c r="I49" s="31">
        <f t="shared" si="14"/>
        <v>22106.3</v>
      </c>
      <c r="J49" s="33">
        <f t="shared" si="14"/>
        <v>424</v>
      </c>
      <c r="K49" s="33">
        <f t="shared" si="14"/>
        <v>1111</v>
      </c>
      <c r="L49" s="31">
        <f t="shared" si="14"/>
        <v>45400000</v>
      </c>
      <c r="M49" s="31">
        <f>SUM(M42:M48)</f>
        <v>0</v>
      </c>
      <c r="N49" s="31">
        <f>SUM(N42:N48)</f>
        <v>0</v>
      </c>
      <c r="O49" s="31">
        <f>SUM(O42:O48)</f>
        <v>0</v>
      </c>
      <c r="P49" s="31">
        <f>SUM(P41:P48)</f>
        <v>45400000</v>
      </c>
      <c r="Q49" s="60"/>
      <c r="R49" s="61"/>
      <c r="S49" s="22"/>
    </row>
  </sheetData>
  <autoFilter ref="A7:S10">
    <filterColumn colId="11" showButton="0"/>
    <filterColumn colId="12" showButton="0"/>
    <filterColumn colId="13" showButton="0"/>
    <filterColumn colId="14" showButton="0"/>
  </autoFilter>
  <mergeCells count="22">
    <mergeCell ref="A5:S5"/>
    <mergeCell ref="G7:G8"/>
    <mergeCell ref="L7:P7"/>
    <mergeCell ref="Q7:Q8"/>
    <mergeCell ref="R7:R8"/>
    <mergeCell ref="E7:E9"/>
    <mergeCell ref="F7:F9"/>
    <mergeCell ref="B7:B9"/>
    <mergeCell ref="A7:A9"/>
    <mergeCell ref="H7:I7"/>
    <mergeCell ref="L8:L9"/>
    <mergeCell ref="S7:S9"/>
    <mergeCell ref="A39:B39"/>
    <mergeCell ref="A49:B49"/>
    <mergeCell ref="C7:C9"/>
    <mergeCell ref="D7:D9"/>
    <mergeCell ref="A25:B25"/>
    <mergeCell ref="A11:S11"/>
    <mergeCell ref="A26:S26"/>
    <mergeCell ref="A40:S40"/>
    <mergeCell ref="J7:J8"/>
    <mergeCell ref="K7:K8"/>
  </mergeCells>
  <pageMargins left="0.70866141732283472" right="0.31496062992125984" top="0.98425196850393704" bottom="0.39370078740157483" header="0.39370078740157483" footer="0.11811023622047245"/>
  <pageSetup paperSize="9" scale="68" fitToHeight="0" orientation="landscape" r:id="rId1"/>
  <headerFooter differentFirst="1">
    <oddHeader>&amp;C&amp;"Times New Roman,обычный"&amp;P</oddHeader>
  </headerFooter>
  <rowBreaks count="1" manualBreakCount="1">
    <brk id="49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2" workbookViewId="0">
      <selection activeCell="A12" sqref="A1: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Список</vt:lpstr>
      <vt:lpstr>Лист1</vt:lpstr>
      <vt:lpstr>Список!Заголовки_для_печати</vt:lpstr>
      <vt:lpstr>Список!Область_печати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Изварин Антон</dc:creator>
  <cp:lastModifiedBy>Неустроева Наталья Константиновна</cp:lastModifiedBy>
  <cp:lastPrinted>2024-01-26T12:28:55Z</cp:lastPrinted>
  <dcterms:created xsi:type="dcterms:W3CDTF">2014-09-23T10:34:47Z</dcterms:created>
  <dcterms:modified xsi:type="dcterms:W3CDTF">2024-02-01T07:16:43Z</dcterms:modified>
</cp:coreProperties>
</file>