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2465"/>
  </bookViews>
  <sheets>
    <sheet name="Доходы" sheetId="1" r:id="rId1"/>
  </sheets>
  <definedNames>
    <definedName name="_xlnm.Print_Area" localSheetId="0">Доходы!$A$1:$M$32</definedName>
  </definedNames>
  <calcPr calcId="145621"/>
</workbook>
</file>

<file path=xl/calcChain.xml><?xml version="1.0" encoding="utf-8"?>
<calcChain xmlns="http://schemas.openxmlformats.org/spreadsheetml/2006/main">
  <c r="H17" i="1" l="1"/>
  <c r="L20" i="1" l="1"/>
  <c r="E23" i="1" l="1"/>
  <c r="D31" i="1"/>
  <c r="L26" i="1"/>
  <c r="L27" i="1"/>
  <c r="L29" i="1"/>
  <c r="L30" i="1"/>
  <c r="J27" i="1"/>
  <c r="J28" i="1"/>
  <c r="G27" i="1"/>
  <c r="G28" i="1"/>
  <c r="K28" i="1"/>
  <c r="I28" i="1"/>
  <c r="C31" i="1"/>
  <c r="G29" i="1" l="1"/>
  <c r="I29" i="1"/>
  <c r="K29" i="1"/>
  <c r="K27" i="1"/>
  <c r="I27" i="1"/>
  <c r="F31" i="1"/>
  <c r="E31" i="1"/>
  <c r="I20" i="1"/>
  <c r="G20" i="1"/>
  <c r="K20" i="1"/>
  <c r="I23" i="1" l="1"/>
  <c r="H23" i="1"/>
  <c r="H24" i="1"/>
  <c r="H25" i="1"/>
  <c r="H26" i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1" i="1"/>
  <c r="K22" i="1"/>
  <c r="K23" i="1"/>
  <c r="K24" i="1"/>
  <c r="K25" i="1"/>
  <c r="K26" i="1"/>
  <c r="K30" i="1"/>
  <c r="K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4" i="1"/>
  <c r="I25" i="1"/>
  <c r="I26" i="1"/>
  <c r="I30" i="1"/>
  <c r="I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30" i="1"/>
  <c r="G6" i="1"/>
  <c r="H7" i="1" l="1"/>
  <c r="H8" i="1"/>
  <c r="H9" i="1"/>
  <c r="H10" i="1"/>
  <c r="H11" i="1"/>
  <c r="H12" i="1"/>
  <c r="H13" i="1"/>
  <c r="H14" i="1"/>
  <c r="H16" i="1"/>
  <c r="H18" i="1"/>
  <c r="H19" i="1"/>
  <c r="H21" i="1"/>
  <c r="H22" i="1"/>
  <c r="H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1" i="1"/>
  <c r="L22" i="1"/>
  <c r="L23" i="1"/>
  <c r="L24" i="1"/>
  <c r="L25" i="1"/>
  <c r="L6" i="1"/>
  <c r="J7" i="1"/>
  <c r="J8" i="1"/>
  <c r="J9" i="1"/>
  <c r="J10" i="1"/>
  <c r="J11" i="1"/>
  <c r="J12" i="1"/>
  <c r="J13" i="1"/>
  <c r="J14" i="1"/>
  <c r="J16" i="1"/>
  <c r="J17" i="1"/>
  <c r="J18" i="1"/>
  <c r="J19" i="1"/>
  <c r="J21" i="1"/>
  <c r="J22" i="1"/>
  <c r="J23" i="1"/>
  <c r="J24" i="1"/>
  <c r="J25" i="1"/>
  <c r="J26" i="1"/>
  <c r="J6" i="1"/>
  <c r="I31" i="1" l="1"/>
  <c r="K31" i="1"/>
  <c r="G31" i="1"/>
  <c r="H31" i="1"/>
  <c r="L31" i="1"/>
  <c r="J31" i="1"/>
</calcChain>
</file>

<file path=xl/sharedStrings.xml><?xml version="1.0" encoding="utf-8"?>
<sst xmlns="http://schemas.openxmlformats.org/spreadsheetml/2006/main" count="106" uniqueCount="92">
  <si>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</si>
  <si>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</si>
  <si>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</si>
  <si>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</si>
  <si>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Земельный налог</t>
  </si>
  <si>
    <t>Акцизы по подакцизным товарам (продукции), производимым на территории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</si>
  <si>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</si>
  <si>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</si>
  <si>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Дотации бюджетам бюджетной системы Российской Федерации
</t>
  </si>
  <si>
    <t>Иные межбюджетные трансферты</t>
  </si>
  <si>
    <t>Всего доходы бюджета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</si>
  <si>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</si>
  <si>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</si>
  <si>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</si>
  <si>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</si>
  <si>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</si>
  <si>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</si>
  <si>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Налог на имущество физических лиц</t>
  </si>
  <si>
    <t>Возврат остатков субсидий, субвенций и иных межбюджетных трансфертов, имеющих целевое назначение, прошлых лет</t>
  </si>
  <si>
    <t>Задолженность и перерасчеты по отмененным налогам, сборам и иным обязательным платежам</t>
  </si>
  <si>
    <t>х</t>
  </si>
  <si>
    <t>Налог на доходы физических лиц</t>
  </si>
  <si>
    <t>к первоначально утвержденному бюджету</t>
  </si>
  <si>
    <t>к уточненному бюджету</t>
  </si>
  <si>
    <t xml:space="preserve">к предыдущему за отчетным </t>
  </si>
  <si>
    <t>Плановые назначения (первая редакция бюджета), тыс. руб.</t>
  </si>
  <si>
    <t>Плановые назначения (последняя редакция бюджета),тыс. руб.</t>
  </si>
  <si>
    <t>КБК</t>
  </si>
  <si>
    <t>2</t>
  </si>
  <si>
    <t>4</t>
  </si>
  <si>
    <t>5</t>
  </si>
  <si>
    <t>6</t>
  </si>
  <si>
    <t>7</t>
  </si>
  <si>
    <t>8</t>
  </si>
  <si>
    <t>9</t>
  </si>
  <si>
    <t>10</t>
  </si>
  <si>
    <t>1 01 02000 01 0000 110</t>
  </si>
  <si>
    <t xml:space="preserve">1 03 02000 01 0000 110
</t>
  </si>
  <si>
    <t xml:space="preserve">1 05 01000 00 0000 110
</t>
  </si>
  <si>
    <t xml:space="preserve">1 05 02000 02 0000 110
</t>
  </si>
  <si>
    <t xml:space="preserve">1 05 03000 01 0000 110
</t>
  </si>
  <si>
    <t xml:space="preserve">1 05 04000 02 0000 110
</t>
  </si>
  <si>
    <t xml:space="preserve">1 06 01000 00 0000 110
</t>
  </si>
  <si>
    <t xml:space="preserve">1 06 06000 00 0000 110
</t>
  </si>
  <si>
    <t xml:space="preserve">1 08 00000 00 0000 000
</t>
  </si>
  <si>
    <t xml:space="preserve">1 09 00000 00 0000 000
</t>
  </si>
  <si>
    <t xml:space="preserve">1 11 00000 00 0000 000
</t>
  </si>
  <si>
    <t xml:space="preserve">1 12 00000 00 0000 000
</t>
  </si>
  <si>
    <t>1 13 00000 00 0000 000</t>
  </si>
  <si>
    <t>Доходы от оказания платных услуг и компенсации затрат государства</t>
  </si>
  <si>
    <t xml:space="preserve">1 14 00000 00 0000 000
</t>
  </si>
  <si>
    <t xml:space="preserve">1 16 00000 00 0000 000
</t>
  </si>
  <si>
    <t xml:space="preserve">1 17 00000 00 0000 000
</t>
  </si>
  <si>
    <t xml:space="preserve">2 02 10000 00 0000 150
</t>
  </si>
  <si>
    <t xml:space="preserve">2 02 20000 00 0000 150
</t>
  </si>
  <si>
    <t xml:space="preserve">2 02 40000 00 0000 150
</t>
  </si>
  <si>
    <t>Наименование доходных источников</t>
  </si>
  <si>
    <t>%</t>
  </si>
  <si>
    <t>тыс. руб.</t>
  </si>
  <si>
    <t>11</t>
  </si>
  <si>
    <t>12</t>
  </si>
  <si>
    <t>Отклонение</t>
  </si>
  <si>
    <t xml:space="preserve">2 02 30000 00 0000 150
</t>
  </si>
  <si>
    <t>13</t>
  </si>
  <si>
    <t>Причины отклонения от первоначального бюджета</t>
  </si>
  <si>
    <t xml:space="preserve">2 19 00000 00 0000 150
</t>
  </si>
  <si>
    <t>Доходный источник, носящий непрогнозируемый характер</t>
  </si>
  <si>
    <t>Увеличение иных межбюджетных трансфетров в течение финансового года</t>
  </si>
  <si>
    <t>Поступление налога в бюджет города Вологды обусловлено увеличением показателей экономической деятельности налогоплательщиков</t>
  </si>
  <si>
    <t>Непрогнозируемый доходный источник</t>
  </si>
  <si>
    <t>Исполнено за 2021 год, тыс. руб.</t>
  </si>
  <si>
    <t>1 15 00000 00 0000 000</t>
  </si>
  <si>
    <t>Административные платежи и сборы</t>
  </si>
  <si>
    <t xml:space="preserve">2 03 04000 04 0000 150
</t>
  </si>
  <si>
    <t xml:space="preserve">Безвозмездные поступления от государственных (муниципальных) организаций в бюджеты городских округов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</si>
  <si>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</si>
  <si>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</si>
  <si>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Перевыполнение плановых назначений обусловлено тем, что реализация имущества состоялась по цене, превышающей начальную цену аукциона.</t>
  </si>
  <si>
    <t>Увеличение дотаций бюджетам бюджетной системы Российской Федерации в течение финансового года</t>
  </si>
  <si>
    <t>Увеличение субвенций бюджетам бюджетной системы Российской Федерации в течение финансового года</t>
  </si>
  <si>
    <t>Исполнено за 2022 год, тыс. руб.</t>
  </si>
  <si>
    <t xml:space="preserve">2 07 04000 04 0000 150
</t>
  </si>
  <si>
    <t>Прочие безвозмездные поступления в бюджеты городских округов</t>
  </si>
  <si>
    <t>АНАЛИТИЧЕСКИЕ ДАННЫЕ О ДОХОДАХ МУНИЦИПАЛЬНОГО ОБРАЗОВАНИЯ "ГОРОД ВОЛОГДА" ЗА 2022 ГОД ПО ВИДАМ ДОХОДОВ В СРАВНЕНИИ С ПЕРВОНАЧАЛЬНО УТВЕРЖДЕННЫМ РЕШЕНИЕМ О БЮДЖЕТЕ ЗНАЧЕНИЯМИ И С УТОЧНЕННЫМИ ЗНАЧЕНИЯМИ С УЧЕТОМ ВНЕСЕННЫХ ИЗМЕНЕНИЙ, А ТАКЖЕ ФАКТИЧЕСКИМИ ДОХОДАМИ ЗА ПРЕДЫДУЩИЙ ОТЧЕТНЫЙ ФИНАНСОВЫЙ ГОД</t>
  </si>
  <si>
    <t>Единый налог на вмененный доход для отдельных видов деятельностих с 01.01.2021 года отменен</t>
  </si>
  <si>
    <t>Поступление налога в большем объеме обусловлено увеличением спроса на нефтепродукты</t>
  </si>
  <si>
    <t>Поступление налога в большем объеме связано  в связи с уплатой дивидендов в большем объеме к аналогичному периоду прошлого года, повышением минимального размера оплаты труда, а также с дополнительным привлечением денежных средств по результатам комиссий по легализации налоговой базы</t>
  </si>
  <si>
    <t>Поступление налога в большем объеме обусловлено увеличением количества налогоплательщиков, увеличением выручки от реализации продукции (работ, услуг)</t>
  </si>
  <si>
    <t>Перевыполнение плановых назначений обусловлено за счет поступления дебиторской задолженности прошлых лет, внесением предоплаты некоторыми контрагентами, увеличением доходов от размещения нестационарных торговых объектов, благодаря расширению сети НТО</t>
  </si>
  <si>
    <t>Поступление доходов в большем объеме  связано с поступлением незапланированных доходов, носящих разовый характер</t>
  </si>
  <si>
    <t>Уменьшение субсидий бюджетам бюджетной системы Российской Федерации в течение финансового года</t>
  </si>
  <si>
    <t xml:space="preserve">Невыполнение плановых назначений связано с  уточнением платежей за предыдущие отчетные периоды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</si>
</sst>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3">
    <xf numFmtId="0" fontId="0" fillId="0" borderId="0" xfId="0"/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2" fontId="2" fillId="0" borderId="0" xfId="0" applyNumberFormat="1" applyFont="1" applyAlignment="1">
      <alignment vertical="center" wrapText="1"/>
    </xf>
    <xf numFmtId="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9" fontId="2" fillId="0" borderId="0" xfId="1" applyFont="1" applyAlignment="1">
      <alignment vertical="center"/>
    </xf>
    <xf numFmtId="9" fontId="2" fillId="0" borderId="0" xfId="0" applyNumberFormat="1" applyFont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justify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9" fontId="2" fillId="0" borderId="0" xfId="0" applyNumberFormat="1" applyFont="1" applyFill="1" applyAlignment="1">
      <alignment vertical="center"/>
    </xf>
    <xf numFmtId="9" fontId="2" fillId="0" borderId="0" xfId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0" borderId="5" xfId="0" applyFont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5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zoomScale="66" zoomScaleNormal="66" workbookViewId="0">
      <selection activeCell="I6" sqref="I6"/>
    </sheetView>
  </sheetViews>
  <sheetFormatPr defaultRowHeight="15.75" x14ac:dyDescent="0.25"/>
  <cols>
    <col min="1" max="1" width="29.140625" style="9" customWidth="1"/>
    <col min="2" max="2" width="43.140625" style="9" customWidth="1"/>
    <col min="3" max="3" width="17.85546875" style="9" customWidth="1"/>
    <col min="4" max="4" width="16.140625" style="9" customWidth="1"/>
    <col min="5" max="5" width="15.85546875" style="9" customWidth="1"/>
    <col min="6" max="6" width="15.28515625" style="39" customWidth="1"/>
    <col min="7" max="7" width="13.85546875" style="9" customWidth="1"/>
    <col min="8" max="8" width="12.42578125" style="39" customWidth="1"/>
    <col min="9" max="9" width="14.85546875" style="9" customWidth="1"/>
    <col min="10" max="10" width="14.42578125" style="9" customWidth="1"/>
    <col min="11" max="11" width="15.42578125" style="9" customWidth="1"/>
    <col min="12" max="12" width="17.5703125" style="9" customWidth="1"/>
    <col min="13" max="13" width="43.5703125" style="13" customWidth="1"/>
    <col min="14" max="14" width="62.28515625" style="9" customWidth="1"/>
    <col min="15" max="15" width="9.140625" style="9"/>
    <col min="16" max="16" width="10.7109375" style="9" customWidth="1"/>
    <col min="17" max="16384" width="9.140625" style="9"/>
  </cols>
  <sheetData>
    <row r="1" spans="1:16" ht="72" customHeight="1" x14ac:dyDescent="0.25">
      <c r="A1" s="47" t="s">
        <v>83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6" ht="27" customHeight="1" x14ac:dyDescent="0.25">
      <c r="A2" s="59" t="s">
        <v>27</v>
      </c>
      <c r="B2" s="56" t="s">
        <v>56</v>
      </c>
      <c r="C2" s="44" t="s">
        <v>70</v>
      </c>
      <c r="D2" s="53" t="s">
        <v>25</v>
      </c>
      <c r="E2" s="53" t="s">
        <v>26</v>
      </c>
      <c r="F2" s="44" t="s">
        <v>80</v>
      </c>
      <c r="G2" s="48" t="s">
        <v>61</v>
      </c>
      <c r="H2" s="49"/>
      <c r="I2" s="49"/>
      <c r="J2" s="49"/>
      <c r="K2" s="49"/>
      <c r="L2" s="50"/>
      <c r="M2" s="44" t="s">
        <v>64</v>
      </c>
    </row>
    <row r="3" spans="1:16" s="7" customFormat="1" ht="46.5" customHeight="1" x14ac:dyDescent="0.25">
      <c r="A3" s="60"/>
      <c r="B3" s="57"/>
      <c r="C3" s="45"/>
      <c r="D3" s="54"/>
      <c r="E3" s="54"/>
      <c r="F3" s="45"/>
      <c r="G3" s="51" t="s">
        <v>22</v>
      </c>
      <c r="H3" s="52"/>
      <c r="I3" s="51" t="s">
        <v>23</v>
      </c>
      <c r="J3" s="52"/>
      <c r="K3" s="51" t="s">
        <v>24</v>
      </c>
      <c r="L3" s="52"/>
      <c r="M3" s="45"/>
    </row>
    <row r="4" spans="1:16" s="7" customFormat="1" ht="31.5" customHeight="1" x14ac:dyDescent="0.25">
      <c r="A4" s="61"/>
      <c r="B4" s="58"/>
      <c r="C4" s="46"/>
      <c r="D4" s="55"/>
      <c r="E4" s="55"/>
      <c r="F4" s="46"/>
      <c r="G4" s="27" t="s">
        <v>58</v>
      </c>
      <c r="H4" s="62" t="s">
        <v>57</v>
      </c>
      <c r="I4" s="27" t="s">
        <v>58</v>
      </c>
      <c r="J4" s="27" t="s">
        <v>57</v>
      </c>
      <c r="K4" s="27" t="s">
        <v>58</v>
      </c>
      <c r="L4" s="27" t="s">
        <v>57</v>
      </c>
      <c r="M4" s="46"/>
    </row>
    <row r="5" spans="1:16" s="7" customFormat="1" x14ac:dyDescent="0.25">
      <c r="A5" s="20">
        <v>1</v>
      </c>
      <c r="B5" s="12" t="s">
        <v>28</v>
      </c>
      <c r="C5" s="37" t="s">
        <v>31</v>
      </c>
      <c r="D5" s="12" t="s">
        <v>29</v>
      </c>
      <c r="E5" s="12" t="s">
        <v>30</v>
      </c>
      <c r="F5" s="37" t="s">
        <v>31</v>
      </c>
      <c r="G5" s="12" t="s">
        <v>32</v>
      </c>
      <c r="H5" s="37" t="s">
        <v>33</v>
      </c>
      <c r="I5" s="12" t="s">
        <v>34</v>
      </c>
      <c r="J5" s="12" t="s">
        <v>35</v>
      </c>
      <c r="K5" s="12" t="s">
        <v>59</v>
      </c>
      <c r="L5" s="12" t="s">
        <v>60</v>
      </c>
      <c r="M5" s="14" t="s">
        <v>63</v>
      </c>
    </row>
    <row r="6" spans="1:16" ht="158.25" customHeight="1" x14ac:dyDescent="0.25">
      <c r="A6" s="19" t="s">
        <v>36</v>
      </c>
      <c r="B6" s="1" t="s">
        <v>21</v>
      </c>
      <c r="C6" s="38">
        <v>2011227.5677400001</v>
      </c>
      <c r="D6" s="5">
        <v>1975538.1</v>
      </c>
      <c r="E6" s="5">
        <v>2304638.1</v>
      </c>
      <c r="F6" s="38">
        <v>2494410.9026000001</v>
      </c>
      <c r="G6" s="5">
        <f>F6-D6</f>
        <v>518872.80260000005</v>
      </c>
      <c r="H6" s="38">
        <f>F6/D6*100</f>
        <v>126.26488462054972</v>
      </c>
      <c r="I6" s="5">
        <f>F6-E6</f>
        <v>189772.80260000005</v>
      </c>
      <c r="J6" s="5">
        <f>F6/E6*100</f>
        <v>108.23438624051211</v>
      </c>
      <c r="K6" s="5">
        <f>F6-C6</f>
        <v>483183.33486000006</v>
      </c>
      <c r="L6" s="5">
        <f>F6/C6*100</f>
        <v>124.02429951787848</v>
      </c>
      <c r="M6" s="31" t="s">
        <v>86</v>
      </c>
      <c r="N6" s="8"/>
      <c r="O6" s="8"/>
      <c r="P6" s="10"/>
    </row>
    <row r="7" spans="1:16" ht="64.5" customHeight="1" x14ac:dyDescent="0.25">
      <c r="A7" s="21" t="s">
        <v>37</v>
      </c>
      <c r="B7" s="2" t="s">
        <v>5</v>
      </c>
      <c r="C7" s="38">
        <v>8964.3044200000004</v>
      </c>
      <c r="D7" s="5">
        <v>9294.9</v>
      </c>
      <c r="E7" s="5">
        <v>9294.9</v>
      </c>
      <c r="F7" s="38">
        <v>10725.640810000001</v>
      </c>
      <c r="G7" s="5">
        <f t="shared" ref="G7:G31" si="0">F7-D7</f>
        <v>1430.7408100000011</v>
      </c>
      <c r="H7" s="38">
        <f t="shared" ref="H7:H31" si="1">F7/D7*100</f>
        <v>115.39275097096258</v>
      </c>
      <c r="I7" s="5">
        <f t="shared" ref="I7:I31" si="2">F7-E7</f>
        <v>1430.7408100000011</v>
      </c>
      <c r="J7" s="5">
        <f t="shared" ref="J7:J31" si="3">F7/E7*100</f>
        <v>115.39275097096258</v>
      </c>
      <c r="K7" s="5">
        <f t="shared" ref="K7:K31" si="4">F7-C7</f>
        <v>1761.3363900000004</v>
      </c>
      <c r="L7" s="5">
        <f t="shared" ref="L7:L31" si="5">F7/C7*100</f>
        <v>119.6483330716696</v>
      </c>
      <c r="M7" s="23" t="s">
        <v>85</v>
      </c>
      <c r="N7" s="8"/>
      <c r="O7" s="8"/>
      <c r="P7" s="10"/>
    </row>
    <row r="8" spans="1:16" ht="102.75" customHeight="1" x14ac:dyDescent="0.25">
      <c r="A8" s="21" t="s">
        <v>38</v>
      </c>
      <c r="B8" s="1" t="s">
        <v>0</v>
      </c>
      <c r="C8" s="38">
        <v>612892.51396999997</v>
      </c>
      <c r="D8" s="5">
        <v>622487.1</v>
      </c>
      <c r="E8" s="5">
        <v>672487.1</v>
      </c>
      <c r="F8" s="38">
        <v>696210.43419000006</v>
      </c>
      <c r="G8" s="5">
        <f t="shared" si="0"/>
        <v>73723.334190000081</v>
      </c>
      <c r="H8" s="38">
        <f t="shared" si="1"/>
        <v>111.84335132246115</v>
      </c>
      <c r="I8" s="5">
        <f t="shared" si="2"/>
        <v>23723.334190000081</v>
      </c>
      <c r="J8" s="5">
        <f t="shared" si="3"/>
        <v>103.52770100571446</v>
      </c>
      <c r="K8" s="5">
        <f t="shared" si="4"/>
        <v>83317.920220000087</v>
      </c>
      <c r="L8" s="5">
        <f t="shared" si="5"/>
        <v>113.59421404583811</v>
      </c>
      <c r="M8" s="31" t="s">
        <v>87</v>
      </c>
      <c r="N8" s="11"/>
      <c r="O8" s="8"/>
      <c r="P8" s="10"/>
    </row>
    <row r="9" spans="1:16" ht="151.5" customHeight="1" x14ac:dyDescent="0.25">
      <c r="A9" s="21" t="s">
        <v>39</v>
      </c>
      <c r="B9" s="1" t="s">
        <v>1</v>
      </c>
      <c r="C9" s="38">
        <v>59373.149219999999</v>
      </c>
      <c r="D9" s="5">
        <v>0</v>
      </c>
      <c r="E9" s="5">
        <v>0</v>
      </c>
      <c r="F9" s="38">
        <v>633.56994999999995</v>
      </c>
      <c r="G9" s="5">
        <f t="shared" si="0"/>
        <v>633.56994999999995</v>
      </c>
      <c r="H9" s="38" t="e">
        <f t="shared" si="1"/>
        <v>#DIV/0!</v>
      </c>
      <c r="I9" s="5">
        <f t="shared" si="2"/>
        <v>633.56994999999995</v>
      </c>
      <c r="J9" s="5" t="e">
        <f t="shared" si="3"/>
        <v>#DIV/0!</v>
      </c>
      <c r="K9" s="5">
        <f t="shared" si="4"/>
        <v>-58739.579270000002</v>
      </c>
      <c r="L9" s="5">
        <f t="shared" si="5"/>
        <v>1.0670984415065863</v>
      </c>
      <c r="M9" s="23" t="s">
        <v>84</v>
      </c>
      <c r="N9" s="8"/>
      <c r="O9" s="8"/>
      <c r="P9" s="10"/>
    </row>
    <row r="10" spans="1:16" ht="93" customHeight="1" x14ac:dyDescent="0.25">
      <c r="A10" s="21" t="s">
        <v>40</v>
      </c>
      <c r="B10" s="1" t="s">
        <v>2</v>
      </c>
      <c r="C10" s="38">
        <v>7203.9781199999998</v>
      </c>
      <c r="D10" s="5">
        <v>6267.3</v>
      </c>
      <c r="E10" s="5">
        <v>9567.2999999999993</v>
      </c>
      <c r="F10" s="38">
        <v>9692.7805000000008</v>
      </c>
      <c r="G10" s="5">
        <f t="shared" si="0"/>
        <v>3425.4805000000006</v>
      </c>
      <c r="H10" s="38">
        <f t="shared" si="1"/>
        <v>154.65639908732629</v>
      </c>
      <c r="I10" s="5">
        <f t="shared" si="2"/>
        <v>125.48050000000148</v>
      </c>
      <c r="J10" s="5">
        <f t="shared" si="3"/>
        <v>101.3115560293918</v>
      </c>
      <c r="K10" s="5">
        <f t="shared" si="4"/>
        <v>2488.802380000001</v>
      </c>
      <c r="L10" s="5">
        <f t="shared" si="5"/>
        <v>134.54761159102466</v>
      </c>
      <c r="M10" s="23" t="s">
        <v>68</v>
      </c>
      <c r="N10" s="8"/>
      <c r="O10" s="8"/>
      <c r="P10" s="10"/>
    </row>
    <row r="11" spans="1:16" ht="176.25" customHeight="1" x14ac:dyDescent="0.25">
      <c r="A11" s="21" t="s">
        <v>41</v>
      </c>
      <c r="B11" s="2" t="s">
        <v>3</v>
      </c>
      <c r="C11" s="38">
        <v>92171.005489999996</v>
      </c>
      <c r="D11" s="5">
        <v>109295.5</v>
      </c>
      <c r="E11" s="5">
        <v>96295.5</v>
      </c>
      <c r="F11" s="38">
        <v>99675.949139999997</v>
      </c>
      <c r="G11" s="5">
        <f t="shared" si="0"/>
        <v>-9619.550860000003</v>
      </c>
      <c r="H11" s="38">
        <f t="shared" si="1"/>
        <v>91.198584699278555</v>
      </c>
      <c r="I11" s="5">
        <f t="shared" si="2"/>
        <v>3380.449139999997</v>
      </c>
      <c r="J11" s="5">
        <f t="shared" si="3"/>
        <v>103.51049544371232</v>
      </c>
      <c r="K11" s="5">
        <f t="shared" si="4"/>
        <v>7504.9436500000011</v>
      </c>
      <c r="L11" s="5">
        <f t="shared" si="5"/>
        <v>108.14241269269243</v>
      </c>
      <c r="M11" s="23" t="s">
        <v>20</v>
      </c>
      <c r="N11" s="8"/>
      <c r="O11" s="8"/>
      <c r="P11" s="10"/>
    </row>
    <row r="12" spans="1:16" ht="46.5" customHeight="1" x14ac:dyDescent="0.25">
      <c r="A12" s="22" t="s">
        <v>42</v>
      </c>
      <c r="B12" s="1" t="s">
        <v>17</v>
      </c>
      <c r="C12" s="38">
        <v>491103.33526999998</v>
      </c>
      <c r="D12" s="5">
        <v>501801.6</v>
      </c>
      <c r="E12" s="5">
        <v>501801.6</v>
      </c>
      <c r="F12" s="38">
        <v>526714.37405999994</v>
      </c>
      <c r="G12" s="5">
        <f t="shared" si="0"/>
        <v>24912.774059999967</v>
      </c>
      <c r="H12" s="38">
        <f t="shared" si="1"/>
        <v>104.96466612701114</v>
      </c>
      <c r="I12" s="5">
        <f t="shared" si="2"/>
        <v>24912.774059999967</v>
      </c>
      <c r="J12" s="5">
        <f t="shared" si="3"/>
        <v>104.96466612701114</v>
      </c>
      <c r="K12" s="5">
        <f t="shared" si="4"/>
        <v>35611.038789999962</v>
      </c>
      <c r="L12" s="5">
        <f t="shared" si="5"/>
        <v>107.25123130561141</v>
      </c>
      <c r="M12" s="23" t="s">
        <v>20</v>
      </c>
      <c r="N12" s="8"/>
      <c r="O12" s="8"/>
      <c r="P12" s="10"/>
    </row>
    <row r="13" spans="1:16" ht="48.75" customHeight="1" x14ac:dyDescent="0.25">
      <c r="A13" s="21" t="s">
        <v>43</v>
      </c>
      <c r="B13" s="1" t="s">
        <v>4</v>
      </c>
      <c r="C13" s="38">
        <v>196145.64204000001</v>
      </c>
      <c r="D13" s="5">
        <v>190985.3</v>
      </c>
      <c r="E13" s="5">
        <v>180985.3</v>
      </c>
      <c r="F13" s="38">
        <v>187775.80029000001</v>
      </c>
      <c r="G13" s="5">
        <f t="shared" si="0"/>
        <v>-3209.4997099999746</v>
      </c>
      <c r="H13" s="38">
        <f t="shared" si="1"/>
        <v>98.319504323107594</v>
      </c>
      <c r="I13" s="5">
        <f t="shared" si="2"/>
        <v>6790.5002900000254</v>
      </c>
      <c r="J13" s="5">
        <f t="shared" si="3"/>
        <v>103.75196233616765</v>
      </c>
      <c r="K13" s="5">
        <f t="shared" si="4"/>
        <v>-8369.8417499999923</v>
      </c>
      <c r="L13" s="5">
        <f t="shared" si="5"/>
        <v>95.732843379567342</v>
      </c>
      <c r="M13" s="23" t="s">
        <v>20</v>
      </c>
      <c r="N13" s="8"/>
      <c r="O13" s="8"/>
      <c r="P13" s="10"/>
    </row>
    <row r="14" spans="1:16" ht="103.5" customHeight="1" x14ac:dyDescent="0.25">
      <c r="A14" s="21" t="s">
        <v>44</v>
      </c>
      <c r="B14" s="1" t="s">
        <v>11</v>
      </c>
      <c r="C14" s="38">
        <v>70808.377859999993</v>
      </c>
      <c r="D14" s="5">
        <v>71181.7</v>
      </c>
      <c r="E14" s="5">
        <v>73181.7</v>
      </c>
      <c r="F14" s="38">
        <v>74349.169680000006</v>
      </c>
      <c r="G14" s="5">
        <f t="shared" si="0"/>
        <v>3167.4696800000092</v>
      </c>
      <c r="H14" s="38">
        <f t="shared" si="1"/>
        <v>104.44983707891215</v>
      </c>
      <c r="I14" s="5">
        <f t="shared" si="2"/>
        <v>1167.4696800000092</v>
      </c>
      <c r="J14" s="5">
        <f t="shared" si="3"/>
        <v>101.59530276011628</v>
      </c>
      <c r="K14" s="5">
        <f t="shared" si="4"/>
        <v>3540.7918200000131</v>
      </c>
      <c r="L14" s="5">
        <f t="shared" si="5"/>
        <v>105.00052667072922</v>
      </c>
      <c r="M14" s="23" t="s">
        <v>20</v>
      </c>
      <c r="N14" s="8"/>
      <c r="O14" s="8"/>
      <c r="P14" s="10"/>
    </row>
    <row r="15" spans="1:16" ht="77.25" customHeight="1" x14ac:dyDescent="0.25">
      <c r="A15" s="21" t="s">
        <v>45</v>
      </c>
      <c r="B15" s="36" t="s">
        <v>19</v>
      </c>
      <c r="C15" s="38">
        <v>-6.4429999999999996</v>
      </c>
      <c r="D15" s="5">
        <v>0</v>
      </c>
      <c r="E15" s="5">
        <v>0</v>
      </c>
      <c r="F15" s="38">
        <v>14.50473</v>
      </c>
      <c r="G15" s="5">
        <f t="shared" si="0"/>
        <v>14.50473</v>
      </c>
      <c r="H15" s="38">
        <v>0</v>
      </c>
      <c r="I15" s="5">
        <f t="shared" si="2"/>
        <v>14.50473</v>
      </c>
      <c r="J15" s="5">
        <v>0</v>
      </c>
      <c r="K15" s="5">
        <f t="shared" si="4"/>
        <v>20.94773</v>
      </c>
      <c r="L15" s="5">
        <f t="shared" si="5"/>
        <v>-225.12385534688812</v>
      </c>
      <c r="M15" s="23" t="s">
        <v>69</v>
      </c>
      <c r="N15" s="8"/>
      <c r="O15" s="8"/>
      <c r="P15" s="10"/>
    </row>
    <row r="16" spans="1:16" ht="129" customHeight="1" x14ac:dyDescent="0.25">
      <c r="A16" s="32" t="s">
        <v>46</v>
      </c>
      <c r="B16" s="3" t="s">
        <v>12</v>
      </c>
      <c r="C16" s="38">
        <v>222840.25125999999</v>
      </c>
      <c r="D16" s="5">
        <v>172032.2</v>
      </c>
      <c r="E16" s="5">
        <v>194732.2</v>
      </c>
      <c r="F16" s="38">
        <v>212701.80742</v>
      </c>
      <c r="G16" s="5">
        <f t="shared" si="0"/>
        <v>40669.607419999986</v>
      </c>
      <c r="H16" s="38">
        <f t="shared" si="1"/>
        <v>123.64069483503668</v>
      </c>
      <c r="I16" s="5">
        <f t="shared" si="2"/>
        <v>17969.607419999986</v>
      </c>
      <c r="J16" s="5">
        <f t="shared" si="3"/>
        <v>109.22785621484275</v>
      </c>
      <c r="K16" s="5">
        <f t="shared" si="4"/>
        <v>-10138.443839999993</v>
      </c>
      <c r="L16" s="5">
        <f t="shared" si="5"/>
        <v>95.450353433603468</v>
      </c>
      <c r="M16" s="23" t="s">
        <v>88</v>
      </c>
      <c r="N16" s="8"/>
      <c r="O16" s="8"/>
      <c r="P16" s="10"/>
    </row>
    <row r="17" spans="1:16" s="18" customFormat="1" ht="101.25" customHeight="1" x14ac:dyDescent="0.25">
      <c r="A17" s="32" t="s">
        <v>47</v>
      </c>
      <c r="B17" s="15" t="s">
        <v>13</v>
      </c>
      <c r="C17" s="38">
        <v>5858.9229599999999</v>
      </c>
      <c r="D17" s="5">
        <v>4737.46</v>
      </c>
      <c r="E17" s="5">
        <v>4737.46</v>
      </c>
      <c r="F17" s="38">
        <v>2150.5544100000002</v>
      </c>
      <c r="G17" s="5">
        <f t="shared" si="0"/>
        <v>-2586.9055899999998</v>
      </c>
      <c r="H17" s="38">
        <f>F17/D17*100</f>
        <v>45.394671617280146</v>
      </c>
      <c r="I17" s="5">
        <f t="shared" si="2"/>
        <v>-2586.9055899999998</v>
      </c>
      <c r="J17" s="5">
        <f t="shared" si="3"/>
        <v>45.394671617280146</v>
      </c>
      <c r="K17" s="5">
        <f t="shared" si="4"/>
        <v>-3708.3685499999997</v>
      </c>
      <c r="L17" s="5">
        <f t="shared" si="5"/>
        <v>36.705627035587447</v>
      </c>
      <c r="M17" s="41" t="s">
        <v>91</v>
      </c>
      <c r="N17" s="16"/>
      <c r="O17" s="16"/>
      <c r="P17" s="17"/>
    </row>
    <row r="18" spans="1:16" s="18" customFormat="1" ht="74.25" customHeight="1" x14ac:dyDescent="0.25">
      <c r="A18" s="33" t="s">
        <v>48</v>
      </c>
      <c r="B18" s="15" t="s">
        <v>49</v>
      </c>
      <c r="C18" s="38">
        <v>41816.91908</v>
      </c>
      <c r="D18" s="5">
        <v>33634.400000000001</v>
      </c>
      <c r="E18" s="5">
        <v>42237.517999999996</v>
      </c>
      <c r="F18" s="38">
        <v>54308.799789999997</v>
      </c>
      <c r="G18" s="5">
        <f t="shared" si="0"/>
        <v>20674.399789999996</v>
      </c>
      <c r="H18" s="38">
        <f t="shared" si="1"/>
        <v>161.46802021145018</v>
      </c>
      <c r="I18" s="5">
        <f t="shared" si="2"/>
        <v>12071.281790000001</v>
      </c>
      <c r="J18" s="5">
        <f t="shared" si="3"/>
        <v>128.57952446448203</v>
      </c>
      <c r="K18" s="5">
        <f t="shared" si="4"/>
        <v>12491.880709999998</v>
      </c>
      <c r="L18" s="5">
        <f t="shared" si="5"/>
        <v>129.87279069053787</v>
      </c>
      <c r="M18" s="23" t="s">
        <v>89</v>
      </c>
      <c r="N18" s="16"/>
      <c r="O18" s="16"/>
      <c r="P18" s="17"/>
    </row>
    <row r="19" spans="1:16" s="18" customFormat="1" ht="101.25" customHeight="1" x14ac:dyDescent="0.25">
      <c r="A19" s="32" t="s">
        <v>50</v>
      </c>
      <c r="B19" s="15" t="s">
        <v>14</v>
      </c>
      <c r="C19" s="38">
        <v>116844.53929</v>
      </c>
      <c r="D19" s="5">
        <v>64323.6</v>
      </c>
      <c r="E19" s="5">
        <v>92577.42</v>
      </c>
      <c r="F19" s="38">
        <v>104086.06193</v>
      </c>
      <c r="G19" s="5">
        <f t="shared" si="0"/>
        <v>39762.461929999998</v>
      </c>
      <c r="H19" s="38">
        <f t="shared" si="1"/>
        <v>161.81628815862297</v>
      </c>
      <c r="I19" s="5">
        <f t="shared" si="2"/>
        <v>11508.641929999998</v>
      </c>
      <c r="J19" s="5">
        <f t="shared" si="3"/>
        <v>112.43137033846915</v>
      </c>
      <c r="K19" s="5">
        <f t="shared" si="4"/>
        <v>-12758.477360000004</v>
      </c>
      <c r="L19" s="5">
        <f t="shared" si="5"/>
        <v>89.080809905600844</v>
      </c>
      <c r="M19" s="23" t="s">
        <v>77</v>
      </c>
      <c r="N19" s="16"/>
      <c r="O19" s="16"/>
      <c r="P19" s="17"/>
    </row>
    <row r="20" spans="1:16" s="18" customFormat="1" ht="89.25" customHeight="1" x14ac:dyDescent="0.25">
      <c r="A20" s="32" t="s">
        <v>71</v>
      </c>
      <c r="B20" s="15" t="s">
        <v>72</v>
      </c>
      <c r="C20" s="38">
        <v>6.4</v>
      </c>
      <c r="D20" s="5">
        <v>0</v>
      </c>
      <c r="E20" s="5">
        <v>0</v>
      </c>
      <c r="F20" s="38">
        <v>0.68</v>
      </c>
      <c r="G20" s="5">
        <f t="shared" si="0"/>
        <v>0.68</v>
      </c>
      <c r="H20" s="38">
        <v>0</v>
      </c>
      <c r="I20" s="5">
        <f t="shared" si="2"/>
        <v>0.68</v>
      </c>
      <c r="J20" s="5">
        <v>0</v>
      </c>
      <c r="K20" s="5">
        <f t="shared" si="4"/>
        <v>-5.7200000000000006</v>
      </c>
      <c r="L20" s="5">
        <f t="shared" si="5"/>
        <v>10.625</v>
      </c>
      <c r="M20" s="23" t="s">
        <v>69</v>
      </c>
      <c r="N20" s="16"/>
      <c r="O20" s="16"/>
      <c r="P20" s="17"/>
    </row>
    <row r="21" spans="1:16" s="18" customFormat="1" ht="72" customHeight="1" x14ac:dyDescent="0.25">
      <c r="A21" s="32" t="s">
        <v>51</v>
      </c>
      <c r="B21" s="15" t="s">
        <v>15</v>
      </c>
      <c r="C21" s="38">
        <v>41842.48515</v>
      </c>
      <c r="D21" s="5">
        <v>33261.1</v>
      </c>
      <c r="E21" s="5">
        <v>33261.1</v>
      </c>
      <c r="F21" s="38">
        <v>38765.682280000001</v>
      </c>
      <c r="G21" s="5">
        <f t="shared" si="0"/>
        <v>5504.5822800000024</v>
      </c>
      <c r="H21" s="38">
        <f t="shared" si="1"/>
        <v>116.54960984453311</v>
      </c>
      <c r="I21" s="5">
        <f t="shared" si="2"/>
        <v>5504.5822800000024</v>
      </c>
      <c r="J21" s="5">
        <f t="shared" si="3"/>
        <v>116.54960984453311</v>
      </c>
      <c r="K21" s="5">
        <f t="shared" si="4"/>
        <v>-3076.8028699999995</v>
      </c>
      <c r="L21" s="5">
        <f t="shared" si="5"/>
        <v>92.646701411328579</v>
      </c>
      <c r="M21" s="23" t="s">
        <v>69</v>
      </c>
      <c r="N21" s="16"/>
      <c r="O21" s="16"/>
      <c r="P21" s="17"/>
    </row>
    <row r="22" spans="1:16" s="18" customFormat="1" ht="88.5" customHeight="1" x14ac:dyDescent="0.25">
      <c r="A22" s="32" t="s">
        <v>52</v>
      </c>
      <c r="B22" s="15" t="s">
        <v>16</v>
      </c>
      <c r="C22" s="38">
        <v>24889.235990000001</v>
      </c>
      <c r="D22" s="5">
        <v>0</v>
      </c>
      <c r="E22" s="5">
        <v>4700</v>
      </c>
      <c r="F22" s="38">
        <v>5229.9889199999998</v>
      </c>
      <c r="G22" s="5">
        <f t="shared" si="0"/>
        <v>5229.9889199999998</v>
      </c>
      <c r="H22" s="38" t="e">
        <f t="shared" si="1"/>
        <v>#DIV/0!</v>
      </c>
      <c r="I22" s="5">
        <f t="shared" si="2"/>
        <v>529.98891999999978</v>
      </c>
      <c r="J22" s="5">
        <f t="shared" si="3"/>
        <v>111.27635999999998</v>
      </c>
      <c r="K22" s="5">
        <f t="shared" si="4"/>
        <v>-19659.247070000001</v>
      </c>
      <c r="L22" s="5">
        <f t="shared" si="5"/>
        <v>21.013055290653778</v>
      </c>
      <c r="M22" s="23" t="s">
        <v>69</v>
      </c>
      <c r="N22" s="16"/>
      <c r="O22" s="16"/>
      <c r="P22" s="17"/>
    </row>
    <row r="23" spans="1:16" ht="63" customHeight="1" x14ac:dyDescent="0.25">
      <c r="A23" s="32" t="s">
        <v>53</v>
      </c>
      <c r="B23" s="4" t="s">
        <v>8</v>
      </c>
      <c r="C23" s="38">
        <v>527548.5</v>
      </c>
      <c r="D23" s="5">
        <v>658855.64</v>
      </c>
      <c r="E23" s="5">
        <f>826329.8</f>
        <v>826329.8</v>
      </c>
      <c r="F23" s="38">
        <v>826329.8</v>
      </c>
      <c r="G23" s="5">
        <f t="shared" si="0"/>
        <v>167474.16000000003</v>
      </c>
      <c r="H23" s="38">
        <f t="shared" si="1"/>
        <v>125.41894609872355</v>
      </c>
      <c r="I23" s="5">
        <f t="shared" si="2"/>
        <v>0</v>
      </c>
      <c r="J23" s="5">
        <f t="shared" si="3"/>
        <v>100</v>
      </c>
      <c r="K23" s="5">
        <f t="shared" si="4"/>
        <v>298781.30000000005</v>
      </c>
      <c r="L23" s="5">
        <f t="shared" si="5"/>
        <v>156.63579746696277</v>
      </c>
      <c r="M23" s="23" t="s">
        <v>78</v>
      </c>
      <c r="N23" s="8"/>
      <c r="O23" s="8"/>
      <c r="P23" s="10"/>
    </row>
    <row r="24" spans="1:16" ht="74.25" customHeight="1" x14ac:dyDescent="0.25">
      <c r="A24" s="34" t="s">
        <v>54</v>
      </c>
      <c r="B24" s="4" t="s">
        <v>6</v>
      </c>
      <c r="C24" s="38">
        <v>3632030.7016199999</v>
      </c>
      <c r="D24" s="26">
        <v>5300934.3</v>
      </c>
      <c r="E24" s="26">
        <v>4479637.2733699996</v>
      </c>
      <c r="F24" s="38">
        <v>4418638.5220100004</v>
      </c>
      <c r="G24" s="5">
        <f t="shared" si="0"/>
        <v>-882295.77798999939</v>
      </c>
      <c r="H24" s="38">
        <f t="shared" si="1"/>
        <v>83.355843931323591</v>
      </c>
      <c r="I24" s="5">
        <f t="shared" si="2"/>
        <v>-60998.75135999918</v>
      </c>
      <c r="J24" s="5">
        <f t="shared" si="3"/>
        <v>98.638310478336777</v>
      </c>
      <c r="K24" s="5">
        <f t="shared" si="4"/>
        <v>786607.82039000047</v>
      </c>
      <c r="L24" s="5">
        <f t="shared" si="5"/>
        <v>121.65752123293309</v>
      </c>
      <c r="M24" s="23" t="s">
        <v>90</v>
      </c>
      <c r="N24" s="8"/>
      <c r="O24" s="8"/>
      <c r="P24" s="10"/>
    </row>
    <row r="25" spans="1:16" ht="58.5" customHeight="1" x14ac:dyDescent="0.25">
      <c r="A25" s="35" t="s">
        <v>62</v>
      </c>
      <c r="B25" s="4" t="s">
        <v>7</v>
      </c>
      <c r="C25" s="38">
        <v>4052156.8338799998</v>
      </c>
      <c r="D25" s="26">
        <v>4071598.3</v>
      </c>
      <c r="E25" s="26">
        <v>4611285.1343599996</v>
      </c>
      <c r="F25" s="38">
        <v>4610362.1759700002</v>
      </c>
      <c r="G25" s="5">
        <f t="shared" si="0"/>
        <v>538763.8759700004</v>
      </c>
      <c r="H25" s="38">
        <f t="shared" si="1"/>
        <v>113.23224533152008</v>
      </c>
      <c r="I25" s="5">
        <f t="shared" si="2"/>
        <v>-922.95838999934494</v>
      </c>
      <c r="J25" s="5">
        <f t="shared" si="3"/>
        <v>99.979984790289322</v>
      </c>
      <c r="K25" s="5">
        <f t="shared" si="4"/>
        <v>558205.3420900004</v>
      </c>
      <c r="L25" s="5">
        <f t="shared" si="5"/>
        <v>113.77551178233915</v>
      </c>
      <c r="M25" s="23" t="s">
        <v>79</v>
      </c>
      <c r="N25" s="8"/>
      <c r="O25" s="8"/>
      <c r="P25" s="10"/>
    </row>
    <row r="26" spans="1:16" ht="51" customHeight="1" x14ac:dyDescent="0.25">
      <c r="A26" s="35" t="s">
        <v>55</v>
      </c>
      <c r="B26" s="4" t="s">
        <v>9</v>
      </c>
      <c r="C26" s="38">
        <v>12213.82115</v>
      </c>
      <c r="D26" s="5">
        <v>5700</v>
      </c>
      <c r="E26" s="5">
        <v>366264.22078999999</v>
      </c>
      <c r="F26" s="38">
        <v>364065.21269000001</v>
      </c>
      <c r="G26" s="5">
        <f t="shared" si="0"/>
        <v>358365.21269000001</v>
      </c>
      <c r="H26" s="38">
        <f t="shared" si="1"/>
        <v>6387.108994561404</v>
      </c>
      <c r="I26" s="5">
        <f t="shared" si="2"/>
        <v>-2199.0080999999773</v>
      </c>
      <c r="J26" s="5">
        <f t="shared" si="3"/>
        <v>99.399611544022264</v>
      </c>
      <c r="K26" s="5">
        <f t="shared" si="4"/>
        <v>351851.39154000004</v>
      </c>
      <c r="L26" s="5">
        <f t="shared" si="5"/>
        <v>2980.7642360147056</v>
      </c>
      <c r="M26" s="23" t="s">
        <v>67</v>
      </c>
      <c r="N26" s="8"/>
      <c r="O26" s="8"/>
      <c r="P26" s="10"/>
    </row>
    <row r="27" spans="1:16" ht="78" customHeight="1" x14ac:dyDescent="0.25">
      <c r="A27" s="32" t="s">
        <v>73</v>
      </c>
      <c r="B27" s="30" t="s">
        <v>74</v>
      </c>
      <c r="C27" s="38">
        <v>634.56047999999998</v>
      </c>
      <c r="D27" s="5">
        <v>0</v>
      </c>
      <c r="E27" s="5">
        <v>710.4</v>
      </c>
      <c r="F27" s="38">
        <v>2081.8032899999998</v>
      </c>
      <c r="G27" s="5">
        <f t="shared" ref="G27:G29" si="6">F27-D27</f>
        <v>2081.8032899999998</v>
      </c>
      <c r="H27" s="38">
        <v>0</v>
      </c>
      <c r="I27" s="5">
        <f t="shared" ref="I27:I29" si="7">F27-E27</f>
        <v>1371.4032899999997</v>
      </c>
      <c r="J27" s="5">
        <f t="shared" si="3"/>
        <v>293.04663429054057</v>
      </c>
      <c r="K27" s="5">
        <f t="shared" ref="K27:K29" si="8">F27-C27</f>
        <v>1447.2428099999997</v>
      </c>
      <c r="L27" s="5">
        <f t="shared" si="5"/>
        <v>328.07011397873373</v>
      </c>
      <c r="M27" s="23" t="s">
        <v>66</v>
      </c>
      <c r="N27" s="8"/>
      <c r="O27" s="8"/>
      <c r="P27" s="10"/>
    </row>
    <row r="28" spans="1:16" ht="45" customHeight="1" x14ac:dyDescent="0.25">
      <c r="A28" s="32" t="s">
        <v>81</v>
      </c>
      <c r="B28" s="40" t="s">
        <v>82</v>
      </c>
      <c r="C28" s="38">
        <v>0</v>
      </c>
      <c r="D28" s="5">
        <v>0</v>
      </c>
      <c r="E28" s="5">
        <v>6313.8</v>
      </c>
      <c r="F28" s="38">
        <v>6313.8</v>
      </c>
      <c r="G28" s="5">
        <f t="shared" si="6"/>
        <v>6313.8</v>
      </c>
      <c r="H28" s="38">
        <v>0</v>
      </c>
      <c r="I28" s="5">
        <f t="shared" si="7"/>
        <v>0</v>
      </c>
      <c r="J28" s="5">
        <f t="shared" si="3"/>
        <v>100</v>
      </c>
      <c r="K28" s="5">
        <f t="shared" si="8"/>
        <v>6313.8</v>
      </c>
      <c r="L28" s="5">
        <v>0</v>
      </c>
      <c r="M28" s="23" t="s">
        <v>66</v>
      </c>
      <c r="N28" s="8"/>
      <c r="O28" s="8"/>
      <c r="P28" s="10"/>
    </row>
    <row r="29" spans="1:16" ht="155.25" customHeight="1" x14ac:dyDescent="0.25">
      <c r="A29" s="32" t="s">
        <v>76</v>
      </c>
      <c r="B29" s="4" t="s">
        <v>75</v>
      </c>
      <c r="C29" s="38">
        <v>26675.941630000001</v>
      </c>
      <c r="D29" s="5">
        <v>0</v>
      </c>
      <c r="E29" s="5">
        <v>0</v>
      </c>
      <c r="F29" s="38">
        <v>14358.66496</v>
      </c>
      <c r="G29" s="5">
        <f t="shared" si="6"/>
        <v>14358.66496</v>
      </c>
      <c r="H29" s="38">
        <v>0</v>
      </c>
      <c r="I29" s="5">
        <f t="shared" si="7"/>
        <v>14358.66496</v>
      </c>
      <c r="J29" s="5">
        <v>0</v>
      </c>
      <c r="K29" s="5">
        <f t="shared" si="8"/>
        <v>-12317.276670000001</v>
      </c>
      <c r="L29" s="5">
        <f t="shared" si="5"/>
        <v>53.82627222370332</v>
      </c>
      <c r="M29" s="23" t="s">
        <v>66</v>
      </c>
      <c r="N29" s="8"/>
      <c r="O29" s="8"/>
      <c r="P29" s="10"/>
    </row>
    <row r="30" spans="1:16" ht="73.5" customHeight="1" x14ac:dyDescent="0.25">
      <c r="A30" s="32" t="s">
        <v>65</v>
      </c>
      <c r="B30" s="6" t="s">
        <v>18</v>
      </c>
      <c r="C30" s="38">
        <v>-25471.15381</v>
      </c>
      <c r="D30" s="5">
        <v>0</v>
      </c>
      <c r="E30" s="5">
        <v>0</v>
      </c>
      <c r="F30" s="38">
        <v>-16395.326550000002</v>
      </c>
      <c r="G30" s="5">
        <f t="shared" si="0"/>
        <v>-16395.326550000002</v>
      </c>
      <c r="H30" s="38">
        <v>0</v>
      </c>
      <c r="I30" s="5">
        <f t="shared" si="2"/>
        <v>-16395.326550000002</v>
      </c>
      <c r="J30" s="5">
        <v>0</v>
      </c>
      <c r="K30" s="5">
        <f t="shared" si="4"/>
        <v>9075.8272599999982</v>
      </c>
      <c r="L30" s="5">
        <f t="shared" si="5"/>
        <v>64.368213047196861</v>
      </c>
      <c r="M30" s="23" t="s">
        <v>66</v>
      </c>
      <c r="O30" s="8"/>
      <c r="P30" s="10"/>
    </row>
    <row r="31" spans="1:16" x14ac:dyDescent="0.25">
      <c r="A31" s="42" t="s">
        <v>10</v>
      </c>
      <c r="B31" s="43"/>
      <c r="C31" s="28">
        <f>SUM(C6:C30)</f>
        <v>12229771.38981</v>
      </c>
      <c r="D31" s="25">
        <f>SUM(D6:D30)</f>
        <v>13831928.5</v>
      </c>
      <c r="E31" s="25">
        <f>SUM(E6:E30)</f>
        <v>14511037.82652</v>
      </c>
      <c r="F31" s="28">
        <f>SUM(F6:F30)</f>
        <v>14743201.35307</v>
      </c>
      <c r="G31" s="25">
        <f t="shared" si="0"/>
        <v>911272.85307000019</v>
      </c>
      <c r="H31" s="28">
        <f t="shared" si="1"/>
        <v>106.58818365833802</v>
      </c>
      <c r="I31" s="25">
        <f t="shared" si="2"/>
        <v>232163.52655000053</v>
      </c>
      <c r="J31" s="25">
        <f t="shared" si="3"/>
        <v>101.59990987085503</v>
      </c>
      <c r="K31" s="25">
        <f t="shared" si="4"/>
        <v>2513429.9632600006</v>
      </c>
      <c r="L31" s="28">
        <f t="shared" si="5"/>
        <v>120.55173300585342</v>
      </c>
      <c r="M31" s="24"/>
    </row>
    <row r="34" spans="4:4" x14ac:dyDescent="0.25">
      <c r="D34" s="29"/>
    </row>
  </sheetData>
  <mergeCells count="13">
    <mergeCell ref="A31:B31"/>
    <mergeCell ref="M2:M4"/>
    <mergeCell ref="A1:M1"/>
    <mergeCell ref="G2:L2"/>
    <mergeCell ref="G3:H3"/>
    <mergeCell ref="I3:J3"/>
    <mergeCell ref="K3:L3"/>
    <mergeCell ref="F2:F4"/>
    <mergeCell ref="E2:E4"/>
    <mergeCell ref="D2:D4"/>
    <mergeCell ref="C2:C4"/>
    <mergeCell ref="B2:B4"/>
    <mergeCell ref="A2:A4"/>
  </mergeCells>
  <pageMargins left="0.70866141732283472" right="0.31496062992125984" top="0.35433070866141736" bottom="0.35433070866141736" header="0" footer="0"/>
  <pageSetup paperSize="9" scale="5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Nalimova-NA</cp:lastModifiedBy>
  <cp:lastPrinted>2020-07-02T15:21:20Z</cp:lastPrinted>
  <dcterms:created xsi:type="dcterms:W3CDTF">2019-11-29T06:05:23Z</dcterms:created>
  <dcterms:modified xsi:type="dcterms:W3CDTF">2023-04-06T13:14:57Z</dcterms:modified>
</cp:coreProperties>
</file>