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15" windowWidth="19095" windowHeight="103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8" i="1" l="1"/>
  <c r="L34" i="1"/>
  <c r="L29" i="1"/>
  <c r="L30" i="1"/>
  <c r="L28" i="1"/>
  <c r="L18" i="1"/>
  <c r="L19" i="1"/>
  <c r="L20" i="1"/>
  <c r="L21" i="1"/>
  <c r="L22" i="1"/>
  <c r="L23" i="1"/>
  <c r="L24" i="1"/>
  <c r="L17" i="1"/>
  <c r="M38" i="1"/>
  <c r="N38" i="1"/>
  <c r="N31" i="1"/>
  <c r="N25" i="1"/>
  <c r="N16" i="1"/>
  <c r="O38" i="1" l="1"/>
  <c r="L27" i="1" l="1"/>
  <c r="R31" i="1" l="1"/>
  <c r="L36" i="1"/>
  <c r="L37" i="1"/>
  <c r="L35" i="1"/>
  <c r="M25" i="1" l="1"/>
  <c r="S31" i="1" l="1"/>
  <c r="P16" i="1"/>
  <c r="Q16" i="1"/>
  <c r="L40" i="1" l="1"/>
  <c r="O25" i="1" l="1"/>
  <c r="P25" i="1"/>
  <c r="Q25" i="1"/>
  <c r="R25" i="1"/>
  <c r="S25" i="1"/>
  <c r="T25" i="1"/>
  <c r="U25" i="1"/>
  <c r="L26" i="1"/>
  <c r="Q31" i="1" l="1"/>
  <c r="M31" i="1"/>
  <c r="O31" i="1"/>
  <c r="P31" i="1" l="1"/>
  <c r="M16" i="1" l="1"/>
  <c r="L16" i="1" l="1"/>
  <c r="L33" i="1"/>
  <c r="L32" i="1"/>
  <c r="L31" i="1" l="1"/>
  <c r="L39" i="1" l="1"/>
  <c r="U39" i="1"/>
  <c r="T39" i="1"/>
  <c r="S39" i="1"/>
  <c r="R39" i="1"/>
  <c r="Q39" i="1"/>
  <c r="P39" i="1"/>
  <c r="U31" i="1" l="1"/>
  <c r="T31" i="1"/>
  <c r="O16" i="1" l="1"/>
  <c r="L25" i="1" l="1"/>
</calcChain>
</file>

<file path=xl/sharedStrings.xml><?xml version="1.0" encoding="utf-8"?>
<sst xmlns="http://schemas.openxmlformats.org/spreadsheetml/2006/main" count="212" uniqueCount="116">
  <si>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</si>
  <si>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</si>
  <si>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</si>
  <si>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</si>
  <si>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</si>
  <si>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</si>
  <si>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</si>
  <si>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</si>
  <si>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</si>
  <si>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</si>
  <si>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</si>
  <si>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</si>
  <si>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</si>
  <si>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</si>
  <si>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</si>
  <si>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</si>
  <si>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</si>
  <si>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</si>
  <si>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</si>
  <si>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</si>
  <si>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</si>
  <si>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</si>
  <si>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</si>
  <si>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</si>
  <si>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</si>
  <si>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</si>
  <si>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</si>
  <si>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</si>
  <si>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</si>
  <si>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</si>
  <si>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</si>
  <si>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</si>
  <si>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</si>
  <si>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</si>
  <si>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</si>
  <si>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</si>
  <si>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</si>
  <si>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</si>
  <si>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</si>
  <si>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</si>
  <si>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</si>
  <si>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Приложение № 1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</si>
  <si>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</si>
  <si>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</si>
  <si>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</si>
  <si>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</si>
  <si>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от __________________ № ____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</si>
  <si>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</si>
  <si>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</si>
  <si>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</si>
  <si>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</si>
  <si>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</si>
  <si>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</si>
  <si>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</si>
  <si>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</si>
  <si>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Мощность по проек-тно-сметной документации, км/п.м.</t>
  </si>
  <si>
    <t>42,2 пм</t>
  </si>
  <si>
    <t>пм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</si>
  <si>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</si>
  <si>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</si>
  <si>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</si>
  <si>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</si>
  <si>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</si>
  <si>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</si>
  <si>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</si>
  <si>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</si>
  <si>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</si>
  <si>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</si>
  <si>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</si>
  <si>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</si>
  <si>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</si>
  <si>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</si>
  <si>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</si>
  <si>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</si>
  <si>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</si>
  <si>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</si>
  <si>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</si>
  <si>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</si>
  <si>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Окружное шоссе от дома №3 корпус 1, 1-й микрорайон ГПЗ-23,  до  дома № 115 по ул Ленинградской</t>
  </si>
  <si>
    <t>Окружное шоссе от дома № 115 по ул Ленинградской до дома № 52 по Пошехонскому шоссе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</si>
  <si>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</si>
  <si>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</si>
  <si>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</si>
  <si>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</si>
  <si>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</si>
  <si>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</si>
  <si>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</si>
  <si>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</si>
  <si>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</si>
  <si>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</si>
  <si>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</si>
  <si>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</si>
  <si>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</si>
  <si>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</si>
  <si>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</si>
  <si>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</si>
  <si>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</si>
  <si>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</si>
  <si>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</si>
  <si>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</si>
  <si>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</si>
  <si>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</si>
  <si>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</si>
  <si>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87,44 пм</t>
  </si>
  <si>
    <t>20,1 пм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</si>
  <si>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</si>
  <si>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</si>
  <si>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</si>
  <si>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</si>
  <si>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</si>
  <si>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</si>
  <si>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23 пм</t>
  </si>
  <si>
    <t>0 км</t>
  </si>
  <si>
    <t>2.5</t>
  </si>
  <si>
    <t>3.7</t>
  </si>
  <si>
    <t>Федеральный бюджет,    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</si>
</sst>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topLeftCell="A13" workbookViewId="0">
      <selection activeCell="F33" sqref="F33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2.2851562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2.5703125" customWidth="1"/>
    <col min="13" max="14" width="13.140625" customWidth="1"/>
    <col min="15" max="15" width="12" customWidth="1"/>
    <col min="16" max="16" width="12.5703125" customWidth="1"/>
    <col min="17" max="17" width="11.5703125" customWidth="1"/>
    <col min="18" max="18" width="12" customWidth="1"/>
    <col min="19" max="20" width="11.5703125" customWidth="1"/>
    <col min="21" max="21" width="10.42578125" customWidth="1"/>
  </cols>
  <sheetData>
    <row r="1" spans="1:21" s="4" customFormat="1" ht="12.75" x14ac:dyDescent="0.2">
      <c r="A1" s="3"/>
      <c r="B1" s="3"/>
      <c r="C1" s="3"/>
      <c r="D1" s="3"/>
      <c r="E1" s="3"/>
      <c r="F1" s="3"/>
      <c r="I1" s="3"/>
      <c r="Q1" s="5"/>
      <c r="R1" s="80"/>
      <c r="S1" s="80"/>
      <c r="T1" s="79" t="s">
        <v>41</v>
      </c>
      <c r="U1" s="79"/>
    </row>
    <row r="2" spans="1:21" s="4" customFormat="1" ht="12.75" x14ac:dyDescent="0.2">
      <c r="A2" s="3"/>
      <c r="B2" s="3"/>
      <c r="C2" s="3"/>
      <c r="D2" s="3"/>
      <c r="E2" s="3"/>
      <c r="F2" s="3"/>
      <c r="I2" s="3"/>
      <c r="Q2" s="5"/>
      <c r="R2" s="80"/>
      <c r="S2" s="80"/>
      <c r="T2" s="79" t="s">
        <v>36</v>
      </c>
      <c r="U2" s="79"/>
    </row>
    <row r="3" spans="1:21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9"/>
      <c r="S3" s="79" t="s">
        <v>37</v>
      </c>
      <c r="T3" s="79"/>
      <c r="U3" s="79"/>
    </row>
    <row r="4" spans="1:21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9"/>
      <c r="S4" s="79" t="s">
        <v>46</v>
      </c>
      <c r="T4" s="79"/>
      <c r="U4" s="79"/>
    </row>
    <row r="5" spans="1:21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8"/>
      <c r="S5" s="58"/>
      <c r="T5" s="60"/>
      <c r="U5" s="60"/>
    </row>
    <row r="6" spans="1:21" s="4" customFormat="1" ht="12.75" x14ac:dyDescent="0.2">
      <c r="A6" s="3"/>
      <c r="B6" s="3"/>
      <c r="C6" s="3"/>
      <c r="D6" s="3"/>
      <c r="E6" s="3"/>
      <c r="F6" s="3"/>
      <c r="I6" s="3"/>
      <c r="Q6" s="5"/>
      <c r="R6" s="80"/>
      <c r="S6" s="80"/>
      <c r="T6" s="80" t="s">
        <v>12</v>
      </c>
      <c r="U6" s="80"/>
    </row>
    <row r="7" spans="1:21" ht="9.75" customHeight="1" x14ac:dyDescent="0.25"/>
    <row r="8" spans="1:21" ht="15.75" x14ac:dyDescent="0.25">
      <c r="A8" s="74" t="s">
        <v>13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</row>
    <row r="9" spans="1:21" ht="15.75" x14ac:dyDescent="0.25">
      <c r="A9" s="74" t="s">
        <v>74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</row>
    <row r="10" spans="1:21" ht="6" customHeight="1" x14ac:dyDescent="0.25"/>
    <row r="11" spans="1:21" ht="49.5" customHeight="1" x14ac:dyDescent="0.25">
      <c r="A11" s="78" t="s">
        <v>0</v>
      </c>
      <c r="B11" s="78" t="s">
        <v>1</v>
      </c>
      <c r="C11" s="78" t="s">
        <v>2</v>
      </c>
      <c r="D11" s="78" t="s">
        <v>3</v>
      </c>
      <c r="E11" s="78" t="s">
        <v>55</v>
      </c>
      <c r="F11" s="78" t="s">
        <v>26</v>
      </c>
      <c r="G11" s="78"/>
      <c r="H11" s="78"/>
      <c r="I11" s="92" t="s">
        <v>27</v>
      </c>
      <c r="J11" s="92"/>
      <c r="K11" s="92"/>
      <c r="L11" s="71" t="s">
        <v>4</v>
      </c>
      <c r="M11" s="72"/>
      <c r="N11" s="72"/>
      <c r="O11" s="72"/>
      <c r="P11" s="72"/>
      <c r="Q11" s="72"/>
      <c r="R11" s="72"/>
      <c r="S11" s="72"/>
      <c r="T11" s="72"/>
      <c r="U11" s="73"/>
    </row>
    <row r="12" spans="1:21" ht="132.75" customHeight="1" x14ac:dyDescent="0.25">
      <c r="A12" s="78"/>
      <c r="B12" s="78"/>
      <c r="C12" s="78"/>
      <c r="D12" s="78"/>
      <c r="E12" s="78"/>
      <c r="F12" s="87" t="s">
        <v>5</v>
      </c>
      <c r="G12" s="87" t="s">
        <v>7</v>
      </c>
      <c r="H12" s="87" t="s">
        <v>20</v>
      </c>
      <c r="I12" s="75" t="s">
        <v>5</v>
      </c>
      <c r="J12" s="75" t="s">
        <v>7</v>
      </c>
      <c r="K12" s="75" t="s">
        <v>20</v>
      </c>
      <c r="L12" s="88" t="s">
        <v>6</v>
      </c>
      <c r="M12" s="90" t="s">
        <v>51</v>
      </c>
      <c r="N12" s="93"/>
      <c r="O12" s="91"/>
      <c r="P12" s="88" t="s">
        <v>14</v>
      </c>
      <c r="Q12" s="88" t="s">
        <v>15</v>
      </c>
      <c r="R12" s="70" t="s">
        <v>40</v>
      </c>
      <c r="S12" s="70"/>
      <c r="T12" s="70" t="s">
        <v>52</v>
      </c>
      <c r="U12" s="70"/>
    </row>
    <row r="13" spans="1:21" ht="24.75" customHeight="1" x14ac:dyDescent="0.25">
      <c r="A13" s="78"/>
      <c r="B13" s="78"/>
      <c r="C13" s="78"/>
      <c r="D13" s="78"/>
      <c r="E13" s="78"/>
      <c r="F13" s="88"/>
      <c r="G13" s="88"/>
      <c r="H13" s="88"/>
      <c r="I13" s="76"/>
      <c r="J13" s="76"/>
      <c r="K13" s="76"/>
      <c r="L13" s="88"/>
      <c r="M13" s="78" t="s">
        <v>115</v>
      </c>
      <c r="N13" s="78" t="s">
        <v>14</v>
      </c>
      <c r="O13" s="78" t="s">
        <v>15</v>
      </c>
      <c r="P13" s="88"/>
      <c r="Q13" s="88"/>
      <c r="R13" s="70" t="s">
        <v>16</v>
      </c>
      <c r="S13" s="70" t="s">
        <v>15</v>
      </c>
      <c r="T13" s="70" t="s">
        <v>16</v>
      </c>
      <c r="U13" s="70" t="s">
        <v>15</v>
      </c>
    </row>
    <row r="14" spans="1:21" ht="23.25" customHeight="1" x14ac:dyDescent="0.25">
      <c r="A14" s="78"/>
      <c r="B14" s="78"/>
      <c r="C14" s="78"/>
      <c r="D14" s="78"/>
      <c r="E14" s="78"/>
      <c r="F14" s="89"/>
      <c r="G14" s="89"/>
      <c r="H14" s="89"/>
      <c r="I14" s="77"/>
      <c r="J14" s="77"/>
      <c r="K14" s="77"/>
      <c r="L14" s="89"/>
      <c r="M14" s="78"/>
      <c r="N14" s="78"/>
      <c r="O14" s="78"/>
      <c r="P14" s="89"/>
      <c r="Q14" s="89"/>
      <c r="R14" s="70"/>
      <c r="S14" s="70"/>
      <c r="T14" s="70"/>
      <c r="U14" s="70"/>
    </row>
    <row r="15" spans="1:2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</row>
    <row r="16" spans="1:21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>SUM(L17:L24)</f>
        <v>628728.31047999999</v>
      </c>
      <c r="M16" s="34">
        <f>SUM(M17:M24)</f>
        <v>0</v>
      </c>
      <c r="N16" s="34">
        <f>SUM(N17:N24)</f>
        <v>304000</v>
      </c>
      <c r="O16" s="34">
        <f>SUM(O17:O24)</f>
        <v>3070.7070699999999</v>
      </c>
      <c r="P16" s="34">
        <f>SUM(P17:P24)</f>
        <v>289491.84306999994</v>
      </c>
      <c r="Q16" s="34">
        <f>SUM(Q17:Q24)</f>
        <v>32165.760340000001</v>
      </c>
      <c r="R16" s="34">
        <v>0</v>
      </c>
      <c r="S16" s="34">
        <v>0</v>
      </c>
      <c r="T16" s="34">
        <v>0</v>
      </c>
      <c r="U16" s="34">
        <v>0</v>
      </c>
    </row>
    <row r="17" spans="1:21" ht="44.25" customHeight="1" x14ac:dyDescent="0.25">
      <c r="A17" s="17" t="s">
        <v>17</v>
      </c>
      <c r="B17" s="11" t="s">
        <v>75</v>
      </c>
      <c r="C17" s="29" t="s">
        <v>72</v>
      </c>
      <c r="D17" s="27" t="s">
        <v>9</v>
      </c>
      <c r="E17" s="42" t="s">
        <v>85</v>
      </c>
      <c r="F17" s="28" t="s">
        <v>21</v>
      </c>
      <c r="G17" s="31" t="s">
        <v>10</v>
      </c>
      <c r="H17" s="52">
        <v>0.54</v>
      </c>
      <c r="I17" s="85" t="s">
        <v>25</v>
      </c>
      <c r="J17" s="81" t="s">
        <v>24</v>
      </c>
      <c r="K17" s="83">
        <v>58</v>
      </c>
      <c r="L17" s="19">
        <f>N17+O17+P17+Q17</f>
        <v>66976.298339999994</v>
      </c>
      <c r="M17" s="22">
        <v>0</v>
      </c>
      <c r="N17" s="22">
        <v>27524.502699999997</v>
      </c>
      <c r="O17" s="22">
        <v>278.02528000000001</v>
      </c>
      <c r="P17" s="23">
        <v>35256.393309999999</v>
      </c>
      <c r="Q17" s="23">
        <v>3917.3770500000001</v>
      </c>
      <c r="R17" s="23">
        <v>0</v>
      </c>
      <c r="S17" s="23">
        <v>0</v>
      </c>
      <c r="T17" s="23">
        <v>0</v>
      </c>
      <c r="U17" s="23">
        <v>0</v>
      </c>
    </row>
    <row r="18" spans="1:21" ht="46.5" customHeight="1" x14ac:dyDescent="0.25">
      <c r="A18" s="24" t="s">
        <v>28</v>
      </c>
      <c r="B18" s="11" t="s">
        <v>76</v>
      </c>
      <c r="C18" s="29" t="s">
        <v>72</v>
      </c>
      <c r="D18" s="27" t="s">
        <v>9</v>
      </c>
      <c r="E18" s="30" t="s">
        <v>86</v>
      </c>
      <c r="F18" s="28" t="s">
        <v>21</v>
      </c>
      <c r="G18" s="31" t="s">
        <v>10</v>
      </c>
      <c r="H18" s="52">
        <v>1.18</v>
      </c>
      <c r="I18" s="86"/>
      <c r="J18" s="82"/>
      <c r="K18" s="84"/>
      <c r="L18" s="19">
        <f t="shared" ref="L18:L24" si="0">N18+O18+P18+Q18</f>
        <v>56930.525999999998</v>
      </c>
      <c r="M18" s="22">
        <v>0</v>
      </c>
      <c r="N18" s="22">
        <v>28634.074500000002</v>
      </c>
      <c r="O18" s="22">
        <v>289.23307999999997</v>
      </c>
      <c r="P18" s="23">
        <v>25206.496579999999</v>
      </c>
      <c r="Q18" s="23">
        <v>2800.7218400000002</v>
      </c>
      <c r="R18" s="23">
        <v>0</v>
      </c>
      <c r="S18" s="23">
        <v>0</v>
      </c>
      <c r="T18" s="23">
        <v>0</v>
      </c>
      <c r="U18" s="23">
        <v>0</v>
      </c>
    </row>
    <row r="19" spans="1:21" ht="48" customHeight="1" x14ac:dyDescent="0.25">
      <c r="A19" s="17" t="s">
        <v>29</v>
      </c>
      <c r="B19" s="11" t="s">
        <v>77</v>
      </c>
      <c r="C19" s="29" t="s">
        <v>72</v>
      </c>
      <c r="D19" s="9" t="s">
        <v>9</v>
      </c>
      <c r="E19" s="30" t="s">
        <v>87</v>
      </c>
      <c r="F19" s="28" t="s">
        <v>21</v>
      </c>
      <c r="G19" s="31" t="s">
        <v>10</v>
      </c>
      <c r="H19" s="54">
        <v>2.6</v>
      </c>
      <c r="I19" s="86"/>
      <c r="J19" s="82"/>
      <c r="K19" s="84"/>
      <c r="L19" s="19">
        <f t="shared" si="0"/>
        <v>200682.50760000001</v>
      </c>
      <c r="M19" s="19">
        <v>0</v>
      </c>
      <c r="N19" s="19">
        <v>100282.94773</v>
      </c>
      <c r="O19" s="19">
        <v>1012.95907</v>
      </c>
      <c r="P19" s="15">
        <v>89447.940719999999</v>
      </c>
      <c r="Q19" s="15">
        <v>9938.6600799999997</v>
      </c>
      <c r="R19" s="23">
        <v>0</v>
      </c>
      <c r="S19" s="23">
        <v>0</v>
      </c>
      <c r="T19" s="23">
        <v>0</v>
      </c>
      <c r="U19" s="23">
        <v>0</v>
      </c>
    </row>
    <row r="20" spans="1:21" ht="51.75" customHeight="1" x14ac:dyDescent="0.25">
      <c r="A20" s="17" t="s">
        <v>30</v>
      </c>
      <c r="B20" s="11" t="s">
        <v>78</v>
      </c>
      <c r="C20" s="29" t="s">
        <v>83</v>
      </c>
      <c r="D20" s="10" t="s">
        <v>9</v>
      </c>
      <c r="E20" s="61" t="s">
        <v>73</v>
      </c>
      <c r="F20" s="28" t="s">
        <v>21</v>
      </c>
      <c r="G20" s="31" t="s">
        <v>10</v>
      </c>
      <c r="H20" s="52">
        <v>2.02</v>
      </c>
      <c r="I20" s="86"/>
      <c r="J20" s="82"/>
      <c r="K20" s="84"/>
      <c r="L20" s="19">
        <f t="shared" si="0"/>
        <v>71754.805009999996</v>
      </c>
      <c r="M20" s="25">
        <v>0</v>
      </c>
      <c r="N20" s="25">
        <v>34694.573730000004</v>
      </c>
      <c r="O20" s="19">
        <v>350.45024000000001</v>
      </c>
      <c r="P20" s="26">
        <v>33038.802940000001</v>
      </c>
      <c r="Q20" s="15">
        <v>3670.9780999999998</v>
      </c>
      <c r="R20" s="23">
        <v>0</v>
      </c>
      <c r="S20" s="23">
        <v>0</v>
      </c>
      <c r="T20" s="23">
        <v>0</v>
      </c>
      <c r="U20" s="23">
        <v>0</v>
      </c>
    </row>
    <row r="21" spans="1:21" ht="50.25" customHeight="1" x14ac:dyDescent="0.25">
      <c r="A21" s="17" t="s">
        <v>31</v>
      </c>
      <c r="B21" s="11" t="s">
        <v>79</v>
      </c>
      <c r="C21" s="29" t="s">
        <v>83</v>
      </c>
      <c r="D21" s="9" t="s">
        <v>9</v>
      </c>
      <c r="E21" s="42" t="s">
        <v>88</v>
      </c>
      <c r="F21" s="28" t="s">
        <v>21</v>
      </c>
      <c r="G21" s="31" t="s">
        <v>10</v>
      </c>
      <c r="H21" s="52">
        <v>2.0099999999999998</v>
      </c>
      <c r="I21" s="86"/>
      <c r="J21" s="82"/>
      <c r="K21" s="84"/>
      <c r="L21" s="19">
        <f t="shared" si="0"/>
        <v>52334.466420000004</v>
      </c>
      <c r="M21" s="19">
        <v>0</v>
      </c>
      <c r="N21" s="19">
        <v>25304.535400000001</v>
      </c>
      <c r="O21" s="19">
        <v>255.60137</v>
      </c>
      <c r="P21" s="15">
        <v>24096.896690000001</v>
      </c>
      <c r="Q21" s="15">
        <v>2677.4329600000001</v>
      </c>
      <c r="R21" s="23">
        <v>0</v>
      </c>
      <c r="S21" s="23">
        <v>0</v>
      </c>
      <c r="T21" s="23">
        <v>0</v>
      </c>
      <c r="U21" s="23">
        <v>0</v>
      </c>
    </row>
    <row r="22" spans="1:21" ht="43.5" customHeight="1" x14ac:dyDescent="0.25">
      <c r="A22" s="17" t="s">
        <v>32</v>
      </c>
      <c r="B22" s="11" t="s">
        <v>80</v>
      </c>
      <c r="C22" s="29" t="s">
        <v>72</v>
      </c>
      <c r="D22" s="9" t="s">
        <v>9</v>
      </c>
      <c r="E22" s="59" t="s">
        <v>89</v>
      </c>
      <c r="F22" s="28" t="s">
        <v>21</v>
      </c>
      <c r="G22" s="31" t="s">
        <v>10</v>
      </c>
      <c r="H22" s="52">
        <v>1.74</v>
      </c>
      <c r="I22" s="86"/>
      <c r="J22" s="82"/>
      <c r="K22" s="84"/>
      <c r="L22" s="19">
        <f t="shared" si="0"/>
        <v>81458.939999999988</v>
      </c>
      <c r="M22" s="19">
        <v>0</v>
      </c>
      <c r="N22" s="19">
        <v>39386.675209999994</v>
      </c>
      <c r="O22" s="19">
        <v>397.84519999999998</v>
      </c>
      <c r="P22" s="15">
        <v>37506.977629999994</v>
      </c>
      <c r="Q22" s="15">
        <v>4167.4419600000001</v>
      </c>
      <c r="R22" s="23">
        <v>0</v>
      </c>
      <c r="S22" s="23">
        <v>0</v>
      </c>
      <c r="T22" s="23">
        <v>0</v>
      </c>
      <c r="U22" s="23">
        <v>0</v>
      </c>
    </row>
    <row r="23" spans="1:21" ht="50.25" customHeight="1" x14ac:dyDescent="0.25">
      <c r="A23" s="17" t="s">
        <v>33</v>
      </c>
      <c r="B23" s="11" t="s">
        <v>81</v>
      </c>
      <c r="C23" s="29" t="s">
        <v>72</v>
      </c>
      <c r="D23" s="9" t="s">
        <v>9</v>
      </c>
      <c r="E23" s="43" t="s">
        <v>90</v>
      </c>
      <c r="F23" s="28" t="s">
        <v>21</v>
      </c>
      <c r="G23" s="31" t="s">
        <v>10</v>
      </c>
      <c r="H23" s="52">
        <v>1.1200000000000001</v>
      </c>
      <c r="I23" s="86"/>
      <c r="J23" s="82"/>
      <c r="K23" s="84"/>
      <c r="L23" s="19">
        <f t="shared" si="0"/>
        <v>72923.444399999993</v>
      </c>
      <c r="M23" s="19">
        <v>0</v>
      </c>
      <c r="N23" s="19">
        <v>35324.887259999996</v>
      </c>
      <c r="O23" s="19">
        <v>356.81704000000002</v>
      </c>
      <c r="P23" s="15">
        <v>33517.56609</v>
      </c>
      <c r="Q23" s="15">
        <v>3724.1740100000002</v>
      </c>
      <c r="R23" s="23">
        <v>0</v>
      </c>
      <c r="S23" s="23">
        <v>0</v>
      </c>
      <c r="T23" s="23">
        <v>0</v>
      </c>
      <c r="U23" s="23">
        <v>0</v>
      </c>
    </row>
    <row r="24" spans="1:21" ht="49.5" customHeight="1" x14ac:dyDescent="0.25">
      <c r="A24" s="17" t="s">
        <v>34</v>
      </c>
      <c r="B24" s="11" t="s">
        <v>82</v>
      </c>
      <c r="C24" s="29" t="s">
        <v>84</v>
      </c>
      <c r="D24" s="9" t="s">
        <v>9</v>
      </c>
      <c r="E24" s="62" t="s">
        <v>91</v>
      </c>
      <c r="F24" s="28" t="s">
        <v>21</v>
      </c>
      <c r="G24" s="31" t="s">
        <v>10</v>
      </c>
      <c r="H24" s="52">
        <v>0</v>
      </c>
      <c r="I24" s="86"/>
      <c r="J24" s="82"/>
      <c r="K24" s="84"/>
      <c r="L24" s="19">
        <f t="shared" si="0"/>
        <v>25667.32271</v>
      </c>
      <c r="M24" s="19">
        <v>0</v>
      </c>
      <c r="N24" s="19">
        <v>12847.803470000001</v>
      </c>
      <c r="O24" s="19">
        <v>129.77579</v>
      </c>
      <c r="P24" s="15">
        <v>11420.769109999999</v>
      </c>
      <c r="Q24" s="15">
        <v>1268.97434</v>
      </c>
      <c r="R24" s="23">
        <v>0</v>
      </c>
      <c r="S24" s="23">
        <v>0</v>
      </c>
      <c r="T24" s="23">
        <v>0</v>
      </c>
      <c r="U24" s="23">
        <v>0</v>
      </c>
    </row>
    <row r="25" spans="1:21" ht="51.75" customHeight="1" x14ac:dyDescent="0.25">
      <c r="A25" s="1">
        <v>2</v>
      </c>
      <c r="B25" s="7" t="s">
        <v>35</v>
      </c>
      <c r="C25" s="8"/>
      <c r="D25" s="8"/>
      <c r="E25" s="8"/>
      <c r="F25" s="8"/>
      <c r="G25" s="40"/>
      <c r="H25" s="55"/>
      <c r="I25" s="40"/>
      <c r="J25" s="40"/>
      <c r="K25" s="40"/>
      <c r="L25" s="34">
        <f>SUM(L26:L30)</f>
        <v>403719.09564000007</v>
      </c>
      <c r="M25" s="34">
        <f>SUM(M26:M30)</f>
        <v>0</v>
      </c>
      <c r="N25" s="34">
        <f>SUM(N26:N30)</f>
        <v>316708.04946000001</v>
      </c>
      <c r="O25" s="34">
        <f t="shared" ref="O25:U25" si="1">SUM(O26:O30)</f>
        <v>3199.0712100000001</v>
      </c>
      <c r="P25" s="34">
        <f t="shared" si="1"/>
        <v>75430.777470000001</v>
      </c>
      <c r="Q25" s="34">
        <f t="shared" si="1"/>
        <v>8381.1975000000002</v>
      </c>
      <c r="R25" s="34">
        <f t="shared" si="1"/>
        <v>0</v>
      </c>
      <c r="S25" s="34">
        <f t="shared" si="1"/>
        <v>0</v>
      </c>
      <c r="T25" s="34">
        <f t="shared" si="1"/>
        <v>0</v>
      </c>
      <c r="U25" s="34">
        <f t="shared" si="1"/>
        <v>0</v>
      </c>
    </row>
    <row r="26" spans="1:21" ht="54" customHeight="1" x14ac:dyDescent="0.25">
      <c r="A26" s="17" t="s">
        <v>18</v>
      </c>
      <c r="B26" s="11" t="s">
        <v>59</v>
      </c>
      <c r="C26" s="49" t="s">
        <v>53</v>
      </c>
      <c r="D26" s="9" t="s">
        <v>9</v>
      </c>
      <c r="E26" s="61" t="s">
        <v>54</v>
      </c>
      <c r="F26" s="28" t="s">
        <v>21</v>
      </c>
      <c r="G26" s="31" t="s">
        <v>10</v>
      </c>
      <c r="H26" s="53">
        <v>0.97299999999999998</v>
      </c>
      <c r="I26" s="44"/>
      <c r="J26" s="45"/>
      <c r="K26" s="46"/>
      <c r="L26" s="19">
        <f t="shared" ref="L26:L28" si="2">M26+O26+P26+Q26</f>
        <v>40254.285479999999</v>
      </c>
      <c r="M26" s="19">
        <v>0</v>
      </c>
      <c r="N26" s="19">
        <v>0</v>
      </c>
      <c r="O26" s="19">
        <v>0</v>
      </c>
      <c r="P26" s="15">
        <v>36228.856930000002</v>
      </c>
      <c r="Q26" s="15">
        <v>4025.4285500000001</v>
      </c>
      <c r="R26" s="23">
        <v>0</v>
      </c>
      <c r="S26" s="23">
        <v>0</v>
      </c>
      <c r="T26" s="23">
        <v>0</v>
      </c>
      <c r="U26" s="23">
        <v>0</v>
      </c>
    </row>
    <row r="27" spans="1:21" ht="45.75" customHeight="1" x14ac:dyDescent="0.25">
      <c r="A27" s="17" t="s">
        <v>58</v>
      </c>
      <c r="B27" s="11" t="s">
        <v>110</v>
      </c>
      <c r="C27" s="49" t="s">
        <v>102</v>
      </c>
      <c r="D27" s="9" t="s">
        <v>9</v>
      </c>
      <c r="E27" s="61" t="s">
        <v>111</v>
      </c>
      <c r="F27" s="28" t="s">
        <v>21</v>
      </c>
      <c r="G27" s="31" t="s">
        <v>57</v>
      </c>
      <c r="H27" s="52">
        <v>0</v>
      </c>
      <c r="I27" s="44"/>
      <c r="J27" s="45"/>
      <c r="K27" s="46"/>
      <c r="L27" s="19">
        <f t="shared" ref="L27" si="3">M27+O27+P27+Q27</f>
        <v>43557.689489999997</v>
      </c>
      <c r="M27" s="19">
        <v>0</v>
      </c>
      <c r="N27" s="19">
        <v>0</v>
      </c>
      <c r="O27" s="19">
        <v>0</v>
      </c>
      <c r="P27" s="15">
        <v>39201.920539999999</v>
      </c>
      <c r="Q27" s="15">
        <v>4355.7689499999997</v>
      </c>
      <c r="R27" s="23">
        <v>0</v>
      </c>
      <c r="S27" s="23">
        <v>0</v>
      </c>
      <c r="T27" s="23">
        <v>0</v>
      </c>
      <c r="U27" s="23">
        <v>0</v>
      </c>
    </row>
    <row r="28" spans="1:21" ht="55.5" customHeight="1" x14ac:dyDescent="0.25">
      <c r="A28" s="17" t="s">
        <v>96</v>
      </c>
      <c r="B28" s="11" t="s">
        <v>98</v>
      </c>
      <c r="C28" s="49" t="s">
        <v>101</v>
      </c>
      <c r="D28" s="9" t="s">
        <v>9</v>
      </c>
      <c r="E28" s="61" t="s">
        <v>56</v>
      </c>
      <c r="F28" s="28" t="s">
        <v>68</v>
      </c>
      <c r="G28" s="31" t="s">
        <v>57</v>
      </c>
      <c r="H28" s="52">
        <v>42.2</v>
      </c>
      <c r="I28" s="44"/>
      <c r="J28" s="45"/>
      <c r="K28" s="46"/>
      <c r="L28" s="19">
        <f>N28+O28+P28+Q28</f>
        <v>64117.214140000004</v>
      </c>
      <c r="M28" s="19">
        <v>0</v>
      </c>
      <c r="N28" s="19">
        <v>63476.042000000001</v>
      </c>
      <c r="O28" s="19">
        <v>641.17214000000001</v>
      </c>
      <c r="P28" s="15">
        <v>0</v>
      </c>
      <c r="Q28" s="15">
        <v>0</v>
      </c>
      <c r="R28" s="23">
        <v>0</v>
      </c>
      <c r="S28" s="23">
        <v>0</v>
      </c>
      <c r="T28" s="23">
        <v>0</v>
      </c>
      <c r="U28" s="23">
        <v>0</v>
      </c>
    </row>
    <row r="29" spans="1:21" ht="55.5" customHeight="1" x14ac:dyDescent="0.25">
      <c r="A29" s="17" t="s">
        <v>97</v>
      </c>
      <c r="B29" s="11" t="s">
        <v>99</v>
      </c>
      <c r="C29" s="49" t="s">
        <v>102</v>
      </c>
      <c r="D29" s="9" t="s">
        <v>9</v>
      </c>
      <c r="E29" s="61" t="s">
        <v>103</v>
      </c>
      <c r="F29" s="28" t="s">
        <v>68</v>
      </c>
      <c r="G29" s="31" t="s">
        <v>57</v>
      </c>
      <c r="H29" s="52">
        <v>0</v>
      </c>
      <c r="I29" s="44"/>
      <c r="J29" s="45"/>
      <c r="K29" s="46"/>
      <c r="L29" s="19">
        <f t="shared" ref="L29:L30" si="4">N29+O29+P29+Q29</f>
        <v>209745.55556000001</v>
      </c>
      <c r="M29" s="19">
        <v>0</v>
      </c>
      <c r="N29" s="19">
        <v>207648.1</v>
      </c>
      <c r="O29" s="19">
        <v>2097.4555599999999</v>
      </c>
      <c r="P29" s="15">
        <v>0</v>
      </c>
      <c r="Q29" s="15">
        <v>0</v>
      </c>
      <c r="R29" s="23">
        <v>0</v>
      </c>
      <c r="S29" s="23">
        <v>0</v>
      </c>
      <c r="T29" s="23">
        <v>0</v>
      </c>
      <c r="U29" s="23">
        <v>0</v>
      </c>
    </row>
    <row r="30" spans="1:21" ht="55.5" customHeight="1" x14ac:dyDescent="0.25">
      <c r="A30" s="17" t="s">
        <v>113</v>
      </c>
      <c r="B30" s="11" t="s">
        <v>100</v>
      </c>
      <c r="C30" s="49" t="s">
        <v>102</v>
      </c>
      <c r="D30" s="9" t="s">
        <v>9</v>
      </c>
      <c r="E30" s="61" t="s">
        <v>104</v>
      </c>
      <c r="F30" s="28" t="s">
        <v>68</v>
      </c>
      <c r="G30" s="31" t="s">
        <v>57</v>
      </c>
      <c r="H30" s="52">
        <v>0</v>
      </c>
      <c r="I30" s="44"/>
      <c r="J30" s="45"/>
      <c r="K30" s="46"/>
      <c r="L30" s="19">
        <f t="shared" si="4"/>
        <v>46044.35097</v>
      </c>
      <c r="M30" s="19">
        <v>0</v>
      </c>
      <c r="N30" s="19">
        <v>45583.907460000002</v>
      </c>
      <c r="O30" s="19">
        <v>460.44351</v>
      </c>
      <c r="P30" s="15">
        <v>0</v>
      </c>
      <c r="Q30" s="15">
        <v>0</v>
      </c>
      <c r="R30" s="23">
        <v>0</v>
      </c>
      <c r="S30" s="23">
        <v>0</v>
      </c>
      <c r="T30" s="23">
        <v>0</v>
      </c>
      <c r="U30" s="23">
        <v>0</v>
      </c>
    </row>
    <row r="31" spans="1:21" ht="28.5" customHeight="1" x14ac:dyDescent="0.25">
      <c r="A31" s="1">
        <v>3</v>
      </c>
      <c r="B31" s="7" t="s">
        <v>8</v>
      </c>
      <c r="C31" s="50"/>
      <c r="D31" s="8"/>
      <c r="E31" s="8"/>
      <c r="F31" s="8"/>
      <c r="G31" s="40"/>
      <c r="H31" s="55"/>
      <c r="I31" s="40"/>
      <c r="J31" s="40"/>
      <c r="K31" s="40"/>
      <c r="L31" s="34">
        <f>SUM(L32:L38)</f>
        <v>2780408.3333199997</v>
      </c>
      <c r="M31" s="34">
        <f t="shared" ref="M31:O31" si="5">SUM(M32:M38)</f>
        <v>1270034</v>
      </c>
      <c r="N31" s="34">
        <f t="shared" ref="N31" si="6">SUM(N32:N38)</f>
        <v>628384.80000000005</v>
      </c>
      <c r="O31" s="34">
        <f t="shared" si="5"/>
        <v>19175.947469999999</v>
      </c>
      <c r="P31" s="34">
        <f>SUM(P32:P38)</f>
        <v>20169.5</v>
      </c>
      <c r="Q31" s="34">
        <f>SUM(Q32:Q38)</f>
        <v>2241.05555</v>
      </c>
      <c r="R31" s="34">
        <f>SUM(R32:R38)</f>
        <v>831999</v>
      </c>
      <c r="S31" s="34">
        <f>SUM(S32:S38)</f>
        <v>8404.0303000000004</v>
      </c>
      <c r="T31" s="34">
        <f>SUM(T32:T35)</f>
        <v>0</v>
      </c>
      <c r="U31" s="34">
        <f>SUM(U32:U35)</f>
        <v>0</v>
      </c>
    </row>
    <row r="32" spans="1:21" ht="53.25" customHeight="1" x14ac:dyDescent="0.25">
      <c r="A32" s="16" t="s">
        <v>47</v>
      </c>
      <c r="B32" s="20" t="s">
        <v>70</v>
      </c>
      <c r="C32" s="51" t="s">
        <v>53</v>
      </c>
      <c r="D32" s="21" t="s">
        <v>9</v>
      </c>
      <c r="E32" s="33" t="s">
        <v>94</v>
      </c>
      <c r="F32" s="32" t="s">
        <v>22</v>
      </c>
      <c r="G32" s="39" t="s">
        <v>10</v>
      </c>
      <c r="H32" s="56">
        <v>0.51863999999999999</v>
      </c>
      <c r="I32" s="41" t="s">
        <v>23</v>
      </c>
      <c r="J32" s="39" t="s">
        <v>23</v>
      </c>
      <c r="K32" s="39" t="s">
        <v>23</v>
      </c>
      <c r="L32" s="38">
        <f>P32+Q32</f>
        <v>18858.550620000002</v>
      </c>
      <c r="M32" s="38">
        <v>0</v>
      </c>
      <c r="N32" s="38">
        <v>0</v>
      </c>
      <c r="O32" s="38">
        <v>0</v>
      </c>
      <c r="P32" s="38">
        <v>16972.69556</v>
      </c>
      <c r="Q32" s="38">
        <v>1885.8550600000001</v>
      </c>
      <c r="R32" s="23">
        <v>0</v>
      </c>
      <c r="S32" s="23">
        <v>0</v>
      </c>
      <c r="T32" s="23">
        <v>0</v>
      </c>
      <c r="U32" s="23">
        <v>0</v>
      </c>
    </row>
    <row r="33" spans="1:21" s="63" customFormat="1" ht="50.25" customHeight="1" x14ac:dyDescent="0.25">
      <c r="A33" s="64" t="s">
        <v>48</v>
      </c>
      <c r="B33" s="20" t="s">
        <v>92</v>
      </c>
      <c r="C33" s="51" t="s">
        <v>93</v>
      </c>
      <c r="D33" s="21" t="s">
        <v>9</v>
      </c>
      <c r="E33" s="33" t="s">
        <v>95</v>
      </c>
      <c r="F33" s="32" t="s">
        <v>22</v>
      </c>
      <c r="G33" s="39" t="s">
        <v>10</v>
      </c>
      <c r="H33" s="57">
        <v>0</v>
      </c>
      <c r="I33" s="41" t="s">
        <v>23</v>
      </c>
      <c r="J33" s="39" t="s">
        <v>23</v>
      </c>
      <c r="K33" s="39" t="s">
        <v>23</v>
      </c>
      <c r="L33" s="38">
        <f>P33+Q33</f>
        <v>3552.0049300000001</v>
      </c>
      <c r="M33" s="38">
        <v>0</v>
      </c>
      <c r="N33" s="38">
        <v>0</v>
      </c>
      <c r="O33" s="38">
        <v>0</v>
      </c>
      <c r="P33" s="38">
        <v>3196.8044399999999</v>
      </c>
      <c r="Q33" s="38">
        <v>355.20049</v>
      </c>
      <c r="R33" s="23">
        <v>0</v>
      </c>
      <c r="S33" s="23">
        <v>0</v>
      </c>
      <c r="T33" s="23">
        <v>0</v>
      </c>
      <c r="U33" s="23">
        <v>0</v>
      </c>
    </row>
    <row r="34" spans="1:21" s="63" customFormat="1" ht="120.75" customHeight="1" x14ac:dyDescent="0.25">
      <c r="A34" s="64" t="s">
        <v>49</v>
      </c>
      <c r="B34" s="20" t="s">
        <v>61</v>
      </c>
      <c r="C34" s="51" t="s">
        <v>45</v>
      </c>
      <c r="D34" s="21" t="s">
        <v>9</v>
      </c>
      <c r="E34" s="33" t="s">
        <v>112</v>
      </c>
      <c r="F34" s="47" t="s">
        <v>65</v>
      </c>
      <c r="G34" s="39" t="s">
        <v>10</v>
      </c>
      <c r="H34" s="57">
        <v>0</v>
      </c>
      <c r="I34" s="66" t="s">
        <v>23</v>
      </c>
      <c r="J34" s="65" t="s">
        <v>23</v>
      </c>
      <c r="K34" s="65" t="s">
        <v>23</v>
      </c>
      <c r="L34" s="38">
        <f>N34+O34</f>
        <v>283870.30302999995</v>
      </c>
      <c r="M34" s="38">
        <v>0</v>
      </c>
      <c r="N34" s="38">
        <v>281031.59999999998</v>
      </c>
      <c r="O34" s="38">
        <v>2838.7030300000001</v>
      </c>
      <c r="P34" s="38">
        <v>0</v>
      </c>
      <c r="Q34" s="38">
        <v>0</v>
      </c>
      <c r="R34" s="23">
        <v>0</v>
      </c>
      <c r="S34" s="23">
        <v>0</v>
      </c>
      <c r="T34" s="23">
        <v>0</v>
      </c>
      <c r="U34" s="23">
        <v>0</v>
      </c>
    </row>
    <row r="35" spans="1:21" s="63" customFormat="1" ht="121.5" customHeight="1" x14ac:dyDescent="0.25">
      <c r="A35" s="64" t="s">
        <v>50</v>
      </c>
      <c r="B35" s="20" t="s">
        <v>60</v>
      </c>
      <c r="C35" s="51" t="s">
        <v>71</v>
      </c>
      <c r="D35" s="21" t="s">
        <v>9</v>
      </c>
      <c r="E35" s="33" t="s">
        <v>63</v>
      </c>
      <c r="F35" s="47" t="s">
        <v>65</v>
      </c>
      <c r="G35" s="39" t="s">
        <v>10</v>
      </c>
      <c r="H35" s="68">
        <v>0.47349999999999998</v>
      </c>
      <c r="I35" s="41" t="s">
        <v>23</v>
      </c>
      <c r="J35" s="39" t="s">
        <v>23</v>
      </c>
      <c r="K35" s="39" t="s">
        <v>23</v>
      </c>
      <c r="L35" s="38">
        <f>R35+S35</f>
        <v>111444.52707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23">
        <v>110330.0818</v>
      </c>
      <c r="S35" s="23">
        <v>1114.4452699999999</v>
      </c>
      <c r="T35" s="23">
        <v>0</v>
      </c>
      <c r="U35" s="23">
        <v>0</v>
      </c>
    </row>
    <row r="36" spans="1:21" s="63" customFormat="1" ht="118.5" customHeight="1" x14ac:dyDescent="0.25">
      <c r="A36" s="64" t="s">
        <v>105</v>
      </c>
      <c r="B36" s="20" t="s">
        <v>62</v>
      </c>
      <c r="C36" s="51" t="s">
        <v>45</v>
      </c>
      <c r="D36" s="21" t="s">
        <v>9</v>
      </c>
      <c r="E36" s="33" t="s">
        <v>64</v>
      </c>
      <c r="F36" s="47" t="s">
        <v>65</v>
      </c>
      <c r="G36" s="39" t="s">
        <v>10</v>
      </c>
      <c r="H36" s="67">
        <v>1.2909999999999999</v>
      </c>
      <c r="I36" s="41" t="s">
        <v>23</v>
      </c>
      <c r="J36" s="39" t="s">
        <v>23</v>
      </c>
      <c r="K36" s="39" t="s">
        <v>23</v>
      </c>
      <c r="L36" s="38">
        <f t="shared" ref="L36:L37" si="7">R36+S36</f>
        <v>473055.20005000004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23">
        <v>468324.64805000002</v>
      </c>
      <c r="S36" s="23">
        <v>4730.5519999999997</v>
      </c>
      <c r="T36" s="23">
        <v>0</v>
      </c>
      <c r="U36" s="23">
        <v>0</v>
      </c>
    </row>
    <row r="37" spans="1:21" s="63" customFormat="1" ht="118.5" customHeight="1" x14ac:dyDescent="0.25">
      <c r="A37" s="64" t="s">
        <v>66</v>
      </c>
      <c r="B37" s="20" t="s">
        <v>106</v>
      </c>
      <c r="C37" s="51" t="s">
        <v>45</v>
      </c>
      <c r="D37" s="21" t="s">
        <v>9</v>
      </c>
      <c r="E37" s="33" t="s">
        <v>107</v>
      </c>
      <c r="F37" s="47" t="s">
        <v>65</v>
      </c>
      <c r="G37" s="39" t="s">
        <v>10</v>
      </c>
      <c r="H37" s="57">
        <v>0.13</v>
      </c>
      <c r="I37" s="41" t="s">
        <v>23</v>
      </c>
      <c r="J37" s="39" t="s">
        <v>23</v>
      </c>
      <c r="K37" s="39" t="s">
        <v>23</v>
      </c>
      <c r="L37" s="38">
        <f t="shared" si="7"/>
        <v>119152.87300000001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23">
        <v>117961.34427</v>
      </c>
      <c r="S37" s="23">
        <v>1191.52873</v>
      </c>
      <c r="T37" s="23">
        <v>0</v>
      </c>
      <c r="U37" s="23">
        <v>0</v>
      </c>
    </row>
    <row r="38" spans="1:21" s="63" customFormat="1" ht="93" customHeight="1" x14ac:dyDescent="0.25">
      <c r="A38" s="64" t="s">
        <v>114</v>
      </c>
      <c r="B38" s="20" t="s">
        <v>69</v>
      </c>
      <c r="C38" s="51" t="s">
        <v>108</v>
      </c>
      <c r="D38" s="21" t="s">
        <v>9</v>
      </c>
      <c r="E38" s="33" t="s">
        <v>109</v>
      </c>
      <c r="F38" s="47" t="s">
        <v>65</v>
      </c>
      <c r="G38" s="39" t="s">
        <v>10</v>
      </c>
      <c r="H38" s="57">
        <v>0</v>
      </c>
      <c r="I38" s="41" t="s">
        <v>23</v>
      </c>
      <c r="J38" s="39" t="s">
        <v>23</v>
      </c>
      <c r="K38" s="39" t="s">
        <v>23</v>
      </c>
      <c r="L38" s="38">
        <f>M38+N38+O38+R38+S38</f>
        <v>1770474.8746199999</v>
      </c>
      <c r="M38" s="38">
        <f>1270034</f>
        <v>1270034</v>
      </c>
      <c r="N38" s="38">
        <f>347353.2</f>
        <v>347353.2</v>
      </c>
      <c r="O38" s="38">
        <f>12828.62626+3508.61818</f>
        <v>16337.244439999999</v>
      </c>
      <c r="P38" s="38">
        <v>0</v>
      </c>
      <c r="Q38" s="38">
        <v>0</v>
      </c>
      <c r="R38" s="23">
        <v>135382.92588</v>
      </c>
      <c r="S38" s="23">
        <v>1367.5043000000001</v>
      </c>
      <c r="T38" s="23">
        <v>0</v>
      </c>
      <c r="U38" s="23">
        <v>0</v>
      </c>
    </row>
    <row r="39" spans="1:21" ht="114.75" customHeight="1" x14ac:dyDescent="0.25">
      <c r="A39" s="1">
        <v>4</v>
      </c>
      <c r="B39" s="48" t="s">
        <v>43</v>
      </c>
      <c r="C39" s="8"/>
      <c r="D39" s="8"/>
      <c r="E39" s="8"/>
      <c r="F39" s="8"/>
      <c r="G39" s="40"/>
      <c r="H39" s="40"/>
      <c r="I39" s="40"/>
      <c r="J39" s="40"/>
      <c r="K39" s="40"/>
      <c r="L39" s="34">
        <f>SUM(L40:L40)</f>
        <v>43531.419190000001</v>
      </c>
      <c r="M39" s="34">
        <v>0</v>
      </c>
      <c r="N39" s="34">
        <v>0</v>
      </c>
      <c r="O39" s="34">
        <v>0</v>
      </c>
      <c r="P39" s="34">
        <f>SUM(P40:P40)</f>
        <v>0</v>
      </c>
      <c r="Q39" s="34">
        <f>SUM(Q40:Q40)</f>
        <v>0</v>
      </c>
      <c r="R39" s="34">
        <f>SUM(R40:R40)</f>
        <v>0</v>
      </c>
      <c r="S39" s="34">
        <f>S40</f>
        <v>0</v>
      </c>
      <c r="T39" s="34">
        <f>SUM(T40:T40)</f>
        <v>43096.105000000003</v>
      </c>
      <c r="U39" s="34">
        <f>U40</f>
        <v>435.31419</v>
      </c>
    </row>
    <row r="40" spans="1:21" ht="122.25" customHeight="1" x14ac:dyDescent="0.25">
      <c r="A40" s="16" t="s">
        <v>39</v>
      </c>
      <c r="B40" s="20" t="s">
        <v>42</v>
      </c>
      <c r="C40" s="37" t="s">
        <v>67</v>
      </c>
      <c r="D40" s="21" t="s">
        <v>9</v>
      </c>
      <c r="E40" s="33" t="s">
        <v>23</v>
      </c>
      <c r="F40" s="47" t="s">
        <v>38</v>
      </c>
      <c r="G40" s="39" t="s">
        <v>44</v>
      </c>
      <c r="H40" s="39">
        <v>0</v>
      </c>
      <c r="I40" s="41" t="s">
        <v>23</v>
      </c>
      <c r="J40" s="39" t="s">
        <v>23</v>
      </c>
      <c r="K40" s="39" t="s">
        <v>23</v>
      </c>
      <c r="L40" s="38">
        <f>T40+U40</f>
        <v>43531.419190000001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23">
        <v>0</v>
      </c>
      <c r="S40" s="23">
        <v>0</v>
      </c>
      <c r="T40" s="23">
        <v>43096.105000000003</v>
      </c>
      <c r="U40" s="23">
        <v>435.31419</v>
      </c>
    </row>
    <row r="41" spans="1:21" ht="15.75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8"/>
      <c r="S41" s="18"/>
      <c r="U41" s="18" t="s">
        <v>19</v>
      </c>
    </row>
  </sheetData>
  <mergeCells count="40">
    <mergeCell ref="D11:D14"/>
    <mergeCell ref="E11:E14"/>
    <mergeCell ref="P12:P14"/>
    <mergeCell ref="Q12:Q14"/>
    <mergeCell ref="F11:H11"/>
    <mergeCell ref="M13:M14"/>
    <mergeCell ref="M12:O12"/>
    <mergeCell ref="L12:L14"/>
    <mergeCell ref="I11:K11"/>
    <mergeCell ref="F12:F14"/>
    <mergeCell ref="N13:N14"/>
    <mergeCell ref="J17:J24"/>
    <mergeCell ref="K17:K24"/>
    <mergeCell ref="I17:I24"/>
    <mergeCell ref="H12:H14"/>
    <mergeCell ref="G12:G14"/>
    <mergeCell ref="T1:U1"/>
    <mergeCell ref="T2:U2"/>
    <mergeCell ref="T6:U6"/>
    <mergeCell ref="S4:U4"/>
    <mergeCell ref="S3:U3"/>
    <mergeCell ref="R1:S1"/>
    <mergeCell ref="R2:S2"/>
    <mergeCell ref="R6:S6"/>
    <mergeCell ref="T12:U12"/>
    <mergeCell ref="T13:T14"/>
    <mergeCell ref="U13:U14"/>
    <mergeCell ref="L11:U11"/>
    <mergeCell ref="A8:U8"/>
    <mergeCell ref="A9:U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</mergeCells>
  <pageMargins left="0.19685039370078741" right="0.11811023622047245" top="0.27559055118110237" bottom="0.15748031496062992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Рыстакова Оксана Сергеевна</cp:lastModifiedBy>
  <cp:lastPrinted>2023-07-27T09:00:53Z</cp:lastPrinted>
  <dcterms:created xsi:type="dcterms:W3CDTF">2019-02-20T08:30:58Z</dcterms:created>
  <dcterms:modified xsi:type="dcterms:W3CDTF">2023-07-27T09:12:24Z</dcterms:modified>
</cp:coreProperties>
</file>