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Лист1!$A$1:$M$217</definedName>
  </definedNames>
  <calcPr calcId="124519" iterate="1"/>
</workbook>
</file>

<file path=xl/calcChain.xml><?xml version="1.0" encoding="utf-8"?>
<calcChain xmlns="http://schemas.openxmlformats.org/spreadsheetml/2006/main">
  <c r="M205" i="1"/>
  <c r="M203"/>
  <c r="M202"/>
  <c r="M199"/>
  <c r="M198"/>
  <c r="M195"/>
  <c r="M200" s="1"/>
  <c r="M192"/>
  <c r="M177"/>
  <c r="M179"/>
  <c r="M176"/>
  <c r="M172"/>
  <c r="M173"/>
  <c r="M170" s="1"/>
  <c r="M174"/>
  <c r="M171"/>
  <c r="M165"/>
  <c r="M167"/>
  <c r="M168"/>
  <c r="M169"/>
  <c r="M166"/>
  <c r="M160"/>
  <c r="M162"/>
  <c r="M163"/>
  <c r="M164"/>
  <c r="M161"/>
  <c r="M156"/>
  <c r="M158"/>
  <c r="M155"/>
  <c r="M151"/>
  <c r="M153"/>
  <c r="M150"/>
  <c r="M144"/>
  <c r="M146"/>
  <c r="M147"/>
  <c r="M148"/>
  <c r="M145"/>
  <c r="M141"/>
  <c r="M142"/>
  <c r="M139" s="1"/>
  <c r="M143"/>
  <c r="M140"/>
  <c r="M134"/>
  <c r="M136"/>
  <c r="M137"/>
  <c r="M138"/>
  <c r="M135"/>
  <c r="M130"/>
  <c r="M132"/>
  <c r="M129"/>
  <c r="M123"/>
  <c r="M125"/>
  <c r="M126"/>
  <c r="M127"/>
  <c r="M124"/>
  <c r="M120"/>
  <c r="M122"/>
  <c r="M119"/>
  <c r="M115"/>
  <c r="M116"/>
  <c r="M113" s="1"/>
  <c r="M117"/>
  <c r="M114"/>
  <c r="M112"/>
  <c r="M108" s="1"/>
  <c r="M110"/>
  <c r="M111"/>
  <c r="M109"/>
  <c r="M103"/>
  <c r="M105"/>
  <c r="M106"/>
  <c r="M107"/>
  <c r="M104"/>
  <c r="M98"/>
  <c r="M100"/>
  <c r="M101"/>
  <c r="M102"/>
  <c r="M99"/>
  <c r="M93"/>
  <c r="M95"/>
  <c r="M96"/>
  <c r="M97"/>
  <c r="M94"/>
  <c r="M87"/>
  <c r="M89"/>
  <c r="M91"/>
  <c r="M88"/>
  <c r="M82"/>
  <c r="M84"/>
  <c r="M85"/>
  <c r="M86"/>
  <c r="M83"/>
  <c r="M79"/>
  <c r="M81"/>
  <c r="M78"/>
  <c r="M72"/>
  <c r="M74"/>
  <c r="M75"/>
  <c r="M76"/>
  <c r="M73"/>
  <c r="M67"/>
  <c r="M69"/>
  <c r="M70"/>
  <c r="M71"/>
  <c r="M68"/>
  <c r="M64"/>
  <c r="M66"/>
  <c r="M63"/>
  <c r="M59"/>
  <c r="M60"/>
  <c r="M57" s="1"/>
  <c r="M61"/>
  <c r="M58"/>
  <c r="M52"/>
  <c r="M54"/>
  <c r="M55"/>
  <c r="M56"/>
  <c r="M53"/>
  <c r="M47"/>
  <c r="M49"/>
  <c r="M50"/>
  <c r="M51"/>
  <c r="M48"/>
  <c r="M42"/>
  <c r="M44"/>
  <c r="M45"/>
  <c r="M46"/>
  <c r="M43"/>
  <c r="M37"/>
  <c r="M39"/>
  <c r="M40"/>
  <c r="M41"/>
  <c r="M38"/>
  <c r="K35"/>
  <c r="L35"/>
  <c r="M33"/>
  <c r="M35"/>
  <c r="M32"/>
  <c r="M28"/>
  <c r="M30"/>
  <c r="M27"/>
  <c r="M21"/>
  <c r="M23"/>
  <c r="M24"/>
  <c r="M25"/>
  <c r="M22"/>
  <c r="M18"/>
  <c r="M19"/>
  <c r="M16" s="1"/>
  <c r="M20"/>
  <c r="M17"/>
  <c r="L207"/>
  <c r="L205"/>
  <c r="L204"/>
  <c r="L203"/>
  <c r="L202"/>
  <c r="L200"/>
  <c r="L210" s="1"/>
  <c r="L199"/>
  <c r="L198"/>
  <c r="L197"/>
  <c r="L175"/>
  <c r="L178"/>
  <c r="I178"/>
  <c r="K178"/>
  <c r="F171"/>
  <c r="G171"/>
  <c r="H171"/>
  <c r="I171"/>
  <c r="J171"/>
  <c r="K171"/>
  <c r="K170" s="1"/>
  <c r="L171"/>
  <c r="L170" s="1"/>
  <c r="E172"/>
  <c r="E173"/>
  <c r="E174"/>
  <c r="E171"/>
  <c r="E176" s="1"/>
  <c r="F165"/>
  <c r="G165"/>
  <c r="H165"/>
  <c r="I165"/>
  <c r="J165"/>
  <c r="K165"/>
  <c r="L165"/>
  <c r="E165"/>
  <c r="L160"/>
  <c r="L157"/>
  <c r="L155"/>
  <c r="L153"/>
  <c r="L158" s="1"/>
  <c r="L152"/>
  <c r="L151"/>
  <c r="L156" s="1"/>
  <c r="L150"/>
  <c r="L149" s="1"/>
  <c r="L154" s="1"/>
  <c r="L144"/>
  <c r="L139"/>
  <c r="L134"/>
  <c r="L131"/>
  <c r="K129"/>
  <c r="L123"/>
  <c r="L122"/>
  <c r="L195" s="1"/>
  <c r="L121"/>
  <c r="L120"/>
  <c r="L193" s="1"/>
  <c r="L208" s="1"/>
  <c r="L119"/>
  <c r="L129" s="1"/>
  <c r="L118"/>
  <c r="L113"/>
  <c r="L112"/>
  <c r="L111"/>
  <c r="L110"/>
  <c r="L109"/>
  <c r="L98"/>
  <c r="L93"/>
  <c r="F108"/>
  <c r="H108"/>
  <c r="J108"/>
  <c r="F112"/>
  <c r="G112"/>
  <c r="H112"/>
  <c r="I112"/>
  <c r="J112"/>
  <c r="K112"/>
  <c r="F111"/>
  <c r="G111"/>
  <c r="H111"/>
  <c r="I111"/>
  <c r="J111"/>
  <c r="K111"/>
  <c r="F110"/>
  <c r="G110"/>
  <c r="H110"/>
  <c r="I110"/>
  <c r="J110"/>
  <c r="K110"/>
  <c r="F109"/>
  <c r="G109"/>
  <c r="G108" s="1"/>
  <c r="H109"/>
  <c r="I109"/>
  <c r="I108" s="1"/>
  <c r="J109"/>
  <c r="K109"/>
  <c r="K108" s="1"/>
  <c r="E110"/>
  <c r="E111"/>
  <c r="E112"/>
  <c r="E109"/>
  <c r="E108" s="1"/>
  <c r="L91"/>
  <c r="L89"/>
  <c r="L82"/>
  <c r="L80"/>
  <c r="L79"/>
  <c r="L78"/>
  <c r="L77" s="1"/>
  <c r="L76"/>
  <c r="L75"/>
  <c r="L90" s="1"/>
  <c r="L74"/>
  <c r="L73"/>
  <c r="L88" s="1"/>
  <c r="L67"/>
  <c r="L66"/>
  <c r="L65"/>
  <c r="L64"/>
  <c r="L63"/>
  <c r="L62" s="1"/>
  <c r="L57"/>
  <c r="L52"/>
  <c r="L34"/>
  <c r="L33"/>
  <c r="L32"/>
  <c r="L31"/>
  <c r="L30"/>
  <c r="L29"/>
  <c r="L194" s="1"/>
  <c r="L209" s="1"/>
  <c r="L28"/>
  <c r="L27"/>
  <c r="L192" s="1"/>
  <c r="L21"/>
  <c r="L16"/>
  <c r="M190"/>
  <c r="M183"/>
  <c r="M184"/>
  <c r="M185"/>
  <c r="M182"/>
  <c r="L181"/>
  <c r="I189"/>
  <c r="J189"/>
  <c r="K189"/>
  <c r="L189"/>
  <c r="I188"/>
  <c r="J188"/>
  <c r="K188"/>
  <c r="L188"/>
  <c r="K181"/>
  <c r="K57"/>
  <c r="K205"/>
  <c r="K199"/>
  <c r="K198"/>
  <c r="K175"/>
  <c r="K160"/>
  <c r="K153"/>
  <c r="K150"/>
  <c r="K155" s="1"/>
  <c r="K151"/>
  <c r="K156" s="1"/>
  <c r="K152"/>
  <c r="K157" s="1"/>
  <c r="K144"/>
  <c r="K139"/>
  <c r="J134"/>
  <c r="K134"/>
  <c r="I134"/>
  <c r="K123"/>
  <c r="K122"/>
  <c r="K132" s="1"/>
  <c r="K120"/>
  <c r="K130" s="1"/>
  <c r="K119"/>
  <c r="K121"/>
  <c r="K131" s="1"/>
  <c r="K98"/>
  <c r="K93"/>
  <c r="K118" s="1"/>
  <c r="K82"/>
  <c r="K80"/>
  <c r="K79"/>
  <c r="K203" s="1"/>
  <c r="K78"/>
  <c r="K76"/>
  <c r="K91" s="1"/>
  <c r="K75"/>
  <c r="K74"/>
  <c r="K89" s="1"/>
  <c r="K73"/>
  <c r="K67"/>
  <c r="K66"/>
  <c r="K65"/>
  <c r="K64"/>
  <c r="K63"/>
  <c r="K52"/>
  <c r="K34"/>
  <c r="K33"/>
  <c r="K32"/>
  <c r="K30"/>
  <c r="K29"/>
  <c r="K28"/>
  <c r="K27"/>
  <c r="K21"/>
  <c r="K16"/>
  <c r="I16"/>
  <c r="L191" l="1"/>
  <c r="M181"/>
  <c r="M197"/>
  <c r="M207" s="1"/>
  <c r="M210"/>
  <c r="M196"/>
  <c r="L201"/>
  <c r="L196"/>
  <c r="L128"/>
  <c r="K128"/>
  <c r="L132"/>
  <c r="L130"/>
  <c r="K192"/>
  <c r="K197" s="1"/>
  <c r="K31"/>
  <c r="L108"/>
  <c r="L72"/>
  <c r="L87" s="1"/>
  <c r="L26"/>
  <c r="L186"/>
  <c r="K194"/>
  <c r="K195"/>
  <c r="K149"/>
  <c r="K154" s="1"/>
  <c r="K193"/>
  <c r="K208" s="1"/>
  <c r="K90"/>
  <c r="K158"/>
  <c r="K88"/>
  <c r="K202"/>
  <c r="K62"/>
  <c r="K204"/>
  <c r="K186"/>
  <c r="K77"/>
  <c r="K72"/>
  <c r="K26"/>
  <c r="H96"/>
  <c r="I21"/>
  <c r="J21"/>
  <c r="H21"/>
  <c r="G187"/>
  <c r="M187" s="1"/>
  <c r="L206" l="1"/>
  <c r="K209"/>
  <c r="K191"/>
  <c r="K200"/>
  <c r="K210" s="1"/>
  <c r="K87"/>
  <c r="K207"/>
  <c r="K201"/>
  <c r="F63"/>
  <c r="G63"/>
  <c r="H63"/>
  <c r="I63"/>
  <c r="J63"/>
  <c r="E63"/>
  <c r="F64"/>
  <c r="G64"/>
  <c r="H64"/>
  <c r="I64"/>
  <c r="J64"/>
  <c r="E64"/>
  <c r="F65"/>
  <c r="G65"/>
  <c r="H65"/>
  <c r="M65" s="1"/>
  <c r="M62" s="1"/>
  <c r="I65"/>
  <c r="J65"/>
  <c r="E65"/>
  <c r="F66"/>
  <c r="G66"/>
  <c r="H66"/>
  <c r="I66"/>
  <c r="J66"/>
  <c r="E66"/>
  <c r="J113"/>
  <c r="J16"/>
  <c r="G80"/>
  <c r="H80"/>
  <c r="M80" s="1"/>
  <c r="I80"/>
  <c r="J80"/>
  <c r="G147"/>
  <c r="M77" l="1"/>
  <c r="M204"/>
  <c r="M201" s="1"/>
  <c r="K206"/>
  <c r="K196"/>
  <c r="E62"/>
  <c r="H62"/>
  <c r="F62"/>
  <c r="G62"/>
  <c r="J62"/>
  <c r="I62"/>
  <c r="G52"/>
  <c r="E52"/>
  <c r="F52"/>
  <c r="H52"/>
  <c r="I52"/>
  <c r="J52"/>
  <c r="E57"/>
  <c r="F57"/>
  <c r="G57"/>
  <c r="H57"/>
  <c r="I57"/>
  <c r="J57"/>
  <c r="G199" l="1"/>
  <c r="H199"/>
  <c r="I199"/>
  <c r="J199"/>
  <c r="G198"/>
  <c r="H198"/>
  <c r="I198"/>
  <c r="J198"/>
  <c r="E199"/>
  <c r="E200"/>
  <c r="H113"/>
  <c r="F122"/>
  <c r="F132" s="1"/>
  <c r="G122"/>
  <c r="G132" s="1"/>
  <c r="H122"/>
  <c r="H132" s="1"/>
  <c r="I122"/>
  <c r="I132" s="1"/>
  <c r="J122"/>
  <c r="J132" s="1"/>
  <c r="F121"/>
  <c r="F131" s="1"/>
  <c r="G121"/>
  <c r="G131" s="1"/>
  <c r="H121"/>
  <c r="I121"/>
  <c r="I131" s="1"/>
  <c r="J121"/>
  <c r="J131" s="1"/>
  <c r="F120"/>
  <c r="G120"/>
  <c r="G130" s="1"/>
  <c r="H120"/>
  <c r="H130" s="1"/>
  <c r="I120"/>
  <c r="I130" s="1"/>
  <c r="J120"/>
  <c r="J130" s="1"/>
  <c r="F119"/>
  <c r="F129" s="1"/>
  <c r="G119"/>
  <c r="G129" s="1"/>
  <c r="H119"/>
  <c r="H129" s="1"/>
  <c r="I119"/>
  <c r="I129" s="1"/>
  <c r="J119"/>
  <c r="J129" s="1"/>
  <c r="E119"/>
  <c r="E120"/>
  <c r="E121"/>
  <c r="E122"/>
  <c r="F113"/>
  <c r="G113"/>
  <c r="I113"/>
  <c r="E113"/>
  <c r="F126"/>
  <c r="F125"/>
  <c r="H131" l="1"/>
  <c r="M131" s="1"/>
  <c r="M128" s="1"/>
  <c r="M121"/>
  <c r="M118" s="1"/>
  <c r="J128"/>
  <c r="F128"/>
  <c r="I128"/>
  <c r="F130"/>
  <c r="G128"/>
  <c r="E132"/>
  <c r="E129"/>
  <c r="E130"/>
  <c r="E131"/>
  <c r="G189"/>
  <c r="H188"/>
  <c r="G188"/>
  <c r="M188" s="1"/>
  <c r="M193" s="1"/>
  <c r="M208" s="1"/>
  <c r="H189"/>
  <c r="F93"/>
  <c r="G93"/>
  <c r="H93"/>
  <c r="I93"/>
  <c r="E93"/>
  <c r="F80"/>
  <c r="F79"/>
  <c r="G79"/>
  <c r="H79"/>
  <c r="I79"/>
  <c r="J79"/>
  <c r="F78"/>
  <c r="G78"/>
  <c r="H78"/>
  <c r="I78"/>
  <c r="J78"/>
  <c r="E79"/>
  <c r="E80"/>
  <c r="E81"/>
  <c r="E78"/>
  <c r="F76"/>
  <c r="G76"/>
  <c r="G91" s="1"/>
  <c r="H76"/>
  <c r="H91" s="1"/>
  <c r="I76"/>
  <c r="I91" s="1"/>
  <c r="J76"/>
  <c r="F75"/>
  <c r="G75"/>
  <c r="G90" s="1"/>
  <c r="H75"/>
  <c r="H90" s="1"/>
  <c r="M90" s="1"/>
  <c r="I75"/>
  <c r="I90" s="1"/>
  <c r="J75"/>
  <c r="F74"/>
  <c r="G74"/>
  <c r="H74"/>
  <c r="H89" s="1"/>
  <c r="I74"/>
  <c r="I89" s="1"/>
  <c r="J74"/>
  <c r="F73"/>
  <c r="G73"/>
  <c r="H73"/>
  <c r="I73"/>
  <c r="J73"/>
  <c r="E74"/>
  <c r="E75"/>
  <c r="E76"/>
  <c r="E73"/>
  <c r="H128" l="1"/>
  <c r="M189"/>
  <c r="E128"/>
  <c r="H77"/>
  <c r="J72"/>
  <c r="E72"/>
  <c r="I186"/>
  <c r="H186"/>
  <c r="G186"/>
  <c r="G72"/>
  <c r="F72"/>
  <c r="I72"/>
  <c r="G89"/>
  <c r="H72"/>
  <c r="J186"/>
  <c r="F30"/>
  <c r="G30"/>
  <c r="H30"/>
  <c r="I30"/>
  <c r="J30"/>
  <c r="F29"/>
  <c r="G29"/>
  <c r="H29"/>
  <c r="I29"/>
  <c r="J29"/>
  <c r="F28"/>
  <c r="G28"/>
  <c r="H28"/>
  <c r="I28"/>
  <c r="J28"/>
  <c r="E28"/>
  <c r="E29"/>
  <c r="E30"/>
  <c r="F27"/>
  <c r="G27"/>
  <c r="H27"/>
  <c r="I27"/>
  <c r="J27"/>
  <c r="E27"/>
  <c r="F16"/>
  <c r="G16"/>
  <c r="H16"/>
  <c r="E16"/>
  <c r="J153"/>
  <c r="F153"/>
  <c r="G153"/>
  <c r="H153"/>
  <c r="I153"/>
  <c r="F152"/>
  <c r="F157" s="1"/>
  <c r="G152"/>
  <c r="G157" s="1"/>
  <c r="H152"/>
  <c r="M152" s="1"/>
  <c r="M149" s="1"/>
  <c r="I152"/>
  <c r="I157" s="1"/>
  <c r="J152"/>
  <c r="F151"/>
  <c r="G151"/>
  <c r="G156" s="1"/>
  <c r="H151"/>
  <c r="I151"/>
  <c r="I156" s="1"/>
  <c r="J151"/>
  <c r="J156" s="1"/>
  <c r="F150"/>
  <c r="G150"/>
  <c r="H150"/>
  <c r="I150"/>
  <c r="J150"/>
  <c r="E151"/>
  <c r="E152"/>
  <c r="E153"/>
  <c r="E150"/>
  <c r="F144"/>
  <c r="G144"/>
  <c r="H144"/>
  <c r="I144"/>
  <c r="J144"/>
  <c r="E144"/>
  <c r="F205"/>
  <c r="G205"/>
  <c r="H205"/>
  <c r="I205"/>
  <c r="J205"/>
  <c r="F204"/>
  <c r="G204"/>
  <c r="H204"/>
  <c r="I204"/>
  <c r="J204"/>
  <c r="F203"/>
  <c r="G203"/>
  <c r="H203"/>
  <c r="I203"/>
  <c r="J203"/>
  <c r="F202"/>
  <c r="G202"/>
  <c r="H202"/>
  <c r="I202"/>
  <c r="J202"/>
  <c r="E203"/>
  <c r="E204"/>
  <c r="E205"/>
  <c r="E202"/>
  <c r="F200"/>
  <c r="F199"/>
  <c r="F198"/>
  <c r="E198"/>
  <c r="E186"/>
  <c r="F189"/>
  <c r="F181"/>
  <c r="E181"/>
  <c r="I175"/>
  <c r="I170"/>
  <c r="F173"/>
  <c r="G173"/>
  <c r="J173"/>
  <c r="J178" s="1"/>
  <c r="F160"/>
  <c r="G160"/>
  <c r="H160"/>
  <c r="I160"/>
  <c r="J160"/>
  <c r="E160"/>
  <c r="F139"/>
  <c r="G139"/>
  <c r="H139"/>
  <c r="I139"/>
  <c r="J139"/>
  <c r="E139"/>
  <c r="F134"/>
  <c r="G134"/>
  <c r="H134"/>
  <c r="E134"/>
  <c r="J123"/>
  <c r="I123"/>
  <c r="H123"/>
  <c r="G123"/>
  <c r="F123"/>
  <c r="E123"/>
  <c r="F98"/>
  <c r="F118" s="1"/>
  <c r="G98"/>
  <c r="G118" s="1"/>
  <c r="H98"/>
  <c r="H118" s="1"/>
  <c r="I98"/>
  <c r="I118" s="1"/>
  <c r="J98"/>
  <c r="E98"/>
  <c r="E118" s="1"/>
  <c r="F103"/>
  <c r="G103"/>
  <c r="H103"/>
  <c r="I103"/>
  <c r="J103"/>
  <c r="E103"/>
  <c r="J90"/>
  <c r="J67"/>
  <c r="I67"/>
  <c r="H67"/>
  <c r="G67"/>
  <c r="F67"/>
  <c r="E67"/>
  <c r="F82"/>
  <c r="G82"/>
  <c r="H82"/>
  <c r="I82"/>
  <c r="J82"/>
  <c r="E82"/>
  <c r="J77"/>
  <c r="I77"/>
  <c r="G77"/>
  <c r="F77"/>
  <c r="E77"/>
  <c r="E89"/>
  <c r="F90"/>
  <c r="E90"/>
  <c r="M29" l="1"/>
  <c r="M26" s="1"/>
  <c r="M186"/>
  <c r="F175"/>
  <c r="F178"/>
  <c r="H170"/>
  <c r="H178"/>
  <c r="M178" s="1"/>
  <c r="M175" s="1"/>
  <c r="G175"/>
  <c r="G178"/>
  <c r="G197"/>
  <c r="E157"/>
  <c r="F186"/>
  <c r="E155"/>
  <c r="E178"/>
  <c r="E175" s="1"/>
  <c r="E195"/>
  <c r="E210" s="1"/>
  <c r="J175"/>
  <c r="G26"/>
  <c r="H192"/>
  <c r="E26"/>
  <c r="H26"/>
  <c r="I26"/>
  <c r="H193"/>
  <c r="H208" s="1"/>
  <c r="J26"/>
  <c r="G155"/>
  <c r="G192"/>
  <c r="I158"/>
  <c r="I195"/>
  <c r="J158"/>
  <c r="J195"/>
  <c r="F158"/>
  <c r="F195"/>
  <c r="F210" s="1"/>
  <c r="E156"/>
  <c r="E193"/>
  <c r="I155"/>
  <c r="I192"/>
  <c r="F156"/>
  <c r="F193"/>
  <c r="F208" s="1"/>
  <c r="G158"/>
  <c r="G195"/>
  <c r="J155"/>
  <c r="J192"/>
  <c r="F155"/>
  <c r="F192"/>
  <c r="H158"/>
  <c r="H195"/>
  <c r="H155"/>
  <c r="H175"/>
  <c r="F26"/>
  <c r="J193"/>
  <c r="J208" s="1"/>
  <c r="E192"/>
  <c r="G193"/>
  <c r="G208" s="1"/>
  <c r="I193"/>
  <c r="I208" s="1"/>
  <c r="E158"/>
  <c r="E149"/>
  <c r="J149"/>
  <c r="J154" s="1"/>
  <c r="H149"/>
  <c r="H154" s="1"/>
  <c r="H156"/>
  <c r="F149"/>
  <c r="F154" s="1"/>
  <c r="H157"/>
  <c r="M157" s="1"/>
  <c r="M154" s="1"/>
  <c r="J157"/>
  <c r="G149"/>
  <c r="G154" s="1"/>
  <c r="I149"/>
  <c r="I154" s="1"/>
  <c r="J201"/>
  <c r="I201"/>
  <c r="G201"/>
  <c r="E201"/>
  <c r="H181"/>
  <c r="F201"/>
  <c r="J170"/>
  <c r="F170"/>
  <c r="E170"/>
  <c r="G170"/>
  <c r="H201"/>
  <c r="I181"/>
  <c r="G181"/>
  <c r="F35"/>
  <c r="G35"/>
  <c r="H35"/>
  <c r="I35"/>
  <c r="J35"/>
  <c r="E35"/>
  <c r="F34"/>
  <c r="G34"/>
  <c r="H34"/>
  <c r="I34"/>
  <c r="J34"/>
  <c r="E34"/>
  <c r="F33"/>
  <c r="G33"/>
  <c r="H33"/>
  <c r="I33"/>
  <c r="J33"/>
  <c r="E33"/>
  <c r="F32"/>
  <c r="G32"/>
  <c r="H32"/>
  <c r="I32"/>
  <c r="J32"/>
  <c r="E32"/>
  <c r="F31"/>
  <c r="G31"/>
  <c r="H31"/>
  <c r="I31"/>
  <c r="J31"/>
  <c r="E31"/>
  <c r="M34" l="1"/>
  <c r="M31" s="1"/>
  <c r="M194"/>
  <c r="M209" s="1"/>
  <c r="J200"/>
  <c r="G207"/>
  <c r="H200"/>
  <c r="J197"/>
  <c r="H197"/>
  <c r="H207" s="1"/>
  <c r="E197"/>
  <c r="F197"/>
  <c r="F196" s="1"/>
  <c r="G200"/>
  <c r="I197"/>
  <c r="I207" s="1"/>
  <c r="I200"/>
  <c r="E208"/>
  <c r="J181"/>
  <c r="E194"/>
  <c r="E87"/>
  <c r="G87"/>
  <c r="I88"/>
  <c r="E88"/>
  <c r="G88"/>
  <c r="H87"/>
  <c r="E91"/>
  <c r="J88"/>
  <c r="F88"/>
  <c r="J91"/>
  <c r="J87"/>
  <c r="F87"/>
  <c r="I87"/>
  <c r="F89"/>
  <c r="J89"/>
  <c r="H88"/>
  <c r="F91"/>
  <c r="M191" l="1"/>
  <c r="M206" s="1"/>
  <c r="G196"/>
  <c r="E209"/>
  <c r="E196"/>
  <c r="H210"/>
  <c r="H196"/>
  <c r="I210"/>
  <c r="I196"/>
  <c r="J210"/>
  <c r="J196"/>
  <c r="J207"/>
  <c r="F207"/>
  <c r="G210"/>
  <c r="E207"/>
  <c r="E191"/>
  <c r="E206" l="1"/>
  <c r="H194"/>
  <c r="H209" s="1"/>
  <c r="G194"/>
  <c r="G209" s="1"/>
  <c r="F194" l="1"/>
  <c r="H191"/>
  <c r="H206" s="1"/>
  <c r="G191"/>
  <c r="G206" s="1"/>
  <c r="I194"/>
  <c r="I209" s="1"/>
  <c r="F191" l="1"/>
  <c r="F206" s="1"/>
  <c r="F209"/>
  <c r="I191"/>
  <c r="I206" s="1"/>
  <c r="E154"/>
  <c r="J93"/>
  <c r="J118" l="1"/>
  <c r="J194" l="1"/>
  <c r="J191" l="1"/>
  <c r="J206" s="1"/>
  <c r="J209"/>
</calcChain>
</file>

<file path=xl/sharedStrings.xml><?xml version="1.0" encoding="utf-8"?>
<sst xmlns="http://schemas.openxmlformats.org/spreadsheetml/2006/main" count="301" uniqueCount="81">
  <si>
    <t>п/п</t>
  </si>
  <si>
    <t>Наименование мероприятия</t>
  </si>
  <si>
    <t>Исполнитель, участник Программы</t>
  </si>
  <si>
    <t>Источник финансирования &lt;*&gt;</t>
  </si>
  <si>
    <t>Финансовые затраты, тыс. руб.</t>
  </si>
  <si>
    <t>2020 год</t>
  </si>
  <si>
    <t>2021 год</t>
  </si>
  <si>
    <t>2022 год</t>
  </si>
  <si>
    <t>2023 год</t>
  </si>
  <si>
    <t>2024 год</t>
  </si>
  <si>
    <t>2025 год</t>
  </si>
  <si>
    <t>Всего</t>
  </si>
  <si>
    <t>Подпрограмма 1 «Развитие системы стратегического планирования»</t>
  </si>
  <si>
    <t>Информационно-аналитическое обеспечение осуществления стратегического планирования и мониторинга социально-экономического развития города</t>
  </si>
  <si>
    <t>ДЭР</t>
  </si>
  <si>
    <t>ФБ</t>
  </si>
  <si>
    <t>РБ</t>
  </si>
  <si>
    <t>МБ</t>
  </si>
  <si>
    <t>ВБ</t>
  </si>
  <si>
    <t>Внедрение принципов проектного управления</t>
  </si>
  <si>
    <t>Итого по Подпрограмме 1</t>
  </si>
  <si>
    <t>Итого</t>
  </si>
  <si>
    <t>Подпрограмма 2 «Реализация кадровой политики»</t>
  </si>
  <si>
    <t>Создание условий для расширения взаимодействия всех участников процесса кадрового обеспечения в городе Вологде</t>
  </si>
  <si>
    <t>ДГХ</t>
  </si>
  <si>
    <t>Повышение значимости рабочих профессий</t>
  </si>
  <si>
    <t>УО</t>
  </si>
  <si>
    <t>Итого по Подпрограмме 2</t>
  </si>
  <si>
    <t>Подпрограмма 3 «Развитие предпринимательства и туризма»</t>
  </si>
  <si>
    <t>Создание условий для развития малого и среднего предпринимательства</t>
  </si>
  <si>
    <t>Организация мероприятий, направленных на развитие малого и среднего предпринимательства и туризма</t>
  </si>
  <si>
    <t>Итого по Подпрограмме 3</t>
  </si>
  <si>
    <t>Подпрограмма 4 «Развитие промышленности, инвестиционной и внешнеэкономической деятельности»</t>
  </si>
  <si>
    <t>Создание условий для развития внешних связей</t>
  </si>
  <si>
    <t>Итого по Подпрограмме 4</t>
  </si>
  <si>
    <t>Подпрограмма 5 «Развитие потребительского рынка»</t>
  </si>
  <si>
    <t>Создание условий для развития торговли и общественного питания</t>
  </si>
  <si>
    <t>Создание условий для развития сферы бытового обслуживания</t>
  </si>
  <si>
    <t>Итого по Подпрограмме 5</t>
  </si>
  <si>
    <t>Итого по Программе</t>
  </si>
  <si>
    <t>Организация общественных работ</t>
  </si>
  <si>
    <t>Подпрограмма 6 «Обеспечение условий для реализации муниципальной программы»</t>
  </si>
  <si>
    <t>Обеспечение выполнения функций Департамента экономического развития Администрации города Вологды</t>
  </si>
  <si>
    <t>Итого по программе 6</t>
  </si>
  <si>
    <t>Организация мероприятий, направленных на развитие конкуренции в приоритетных и социально значимых сферах экономики</t>
  </si>
  <si>
    <t>Развитие современных выставочных пространств</t>
  </si>
  <si>
    <t>к постановлению Администрации</t>
  </si>
  <si>
    <t>города Вологды</t>
  </si>
  <si>
    <t>«Приложение № 3</t>
  </si>
  <si>
    <t>к муниципальной программе</t>
  </si>
  <si>
    <t>«Экономическое развитие города Вологды»</t>
  </si>
  <si>
    <t>ФИНАНСОВОЕ ОБЕСПЕЧЕНИЕ</t>
  </si>
  <si>
    <t>МЕРОПРИЯТИЙ МУНИЦИПАЛЬНОЙ ПРОГРАММЫ</t>
  </si>
  <si>
    <t>«ЭКОНОМИЧЕСКОЕ РАЗВИТИЕ ГОРОДА ВОЛОГДЫ»</t>
  </si>
  <si>
    <t>№</t>
  </si>
  <si>
    <t>1.1</t>
  </si>
  <si>
    <t>1.2</t>
  </si>
  <si>
    <t>2.1</t>
  </si>
  <si>
    <t>2.2</t>
  </si>
  <si>
    <t>2.3</t>
  </si>
  <si>
    <t>3.1</t>
  </si>
  <si>
    <t>3.2</t>
  </si>
  <si>
    <t>3.3</t>
  </si>
  <si>
    <t>4.1</t>
  </si>
  <si>
    <t>4.2</t>
  </si>
  <si>
    <t>4.3</t>
  </si>
  <si>
    <t>5.1</t>
  </si>
  <si>
    <t>5.2</t>
  </si>
  <si>
    <t>6.1</t>
  </si>
  <si>
    <t>от _______________ № _____</t>
  </si>
  <si>
    <t>».</t>
  </si>
  <si>
    <t xml:space="preserve">Используемые сокращения:
ДЭР - Департамент экономического развития Администрации города Вологды;
ДГХ - Департамент городского хозяйства Администрации города Вологды;
УО - Управление образования Администрации города Вологды.                                                                                                                                                                                                                         </t>
  </si>
  <si>
    <t>Создание условий для устойчивого роста в сфере промышленности, привлечения инвестиций и развития муниципально-частного партнерства</t>
  </si>
  <si>
    <t xml:space="preserve">* Источник финансирования:  </t>
  </si>
  <si>
    <t>ФБ - федеральный бюджет;</t>
  </si>
  <si>
    <t>МБ - муниципальный бюджет;</t>
  </si>
  <si>
    <t>ВБ - внебюджетные источники.</t>
  </si>
  <si>
    <t>РБ - региональный бюджет;</t>
  </si>
  <si>
    <t>2026 год</t>
  </si>
  <si>
    <t>Приложение № 4</t>
  </si>
  <si>
    <t>2027 год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</si>
</sst>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3"/>
      <name val="Times New Roman"/>
      <family val="1"/>
      <charset val="204"/>
    </font>
    <font>
      <sz val="12.5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0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0" xfId="0" applyFont="1" applyFill="1"/>
    <xf numFmtId="0" fontId="3" fillId="0" borderId="0" xfId="0" applyFont="1" applyFill="1"/>
    <xf numFmtId="164" fontId="3" fillId="0" borderId="0" xfId="0" applyNumberFormat="1" applyFont="1" applyFill="1"/>
    <xf numFmtId="164" fontId="1" fillId="0" borderId="0" xfId="0" applyNumberFormat="1" applyFont="1" applyFill="1"/>
    <xf numFmtId="0" fontId="5" fillId="0" borderId="0" xfId="0" applyFont="1" applyFill="1"/>
    <xf numFmtId="0" fontId="4" fillId="0" borderId="0" xfId="0" applyFont="1" applyFill="1"/>
    <xf numFmtId="0" fontId="5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164" fontId="2" fillId="0" borderId="1" xfId="0" applyNumberFormat="1" applyFont="1" applyFill="1" applyBorder="1" applyAlignment="1">
      <alignment horizontal="center" vertical="top" wrapText="1"/>
    </xf>
    <xf numFmtId="164" fontId="4" fillId="0" borderId="1" xfId="0" applyNumberFormat="1" applyFont="1" applyFill="1" applyBorder="1" applyAlignment="1">
      <alignment horizontal="center" vertical="top" wrapText="1"/>
    </xf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0" xfId="0" applyNumberFormat="1" applyFont="1" applyFill="1" applyBorder="1" applyAlignment="1">
      <alignment horizontal="left" wrapText="1"/>
    </xf>
    <xf numFmtId="0" fontId="1" fillId="0" borderId="0" xfId="0" applyFont="1" applyFill="1" applyAlignment="1">
      <alignment horizontal="right"/>
    </xf>
    <xf numFmtId="49" fontId="2" fillId="0" borderId="5" xfId="0" applyNumberFormat="1" applyFont="1" applyFill="1" applyBorder="1" applyAlignment="1">
      <alignment horizontal="center" vertical="top" wrapText="1"/>
    </xf>
    <xf numFmtId="49" fontId="2" fillId="0" borderId="6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8" xfId="0" applyNumberFormat="1" applyFont="1" applyFill="1" applyBorder="1" applyAlignment="1">
      <alignment horizontal="left" wrapText="1"/>
    </xf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 vertical="center"/>
    </xf>
    <xf numFmtId="0" fontId="2" fillId="0" borderId="5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  <xf numFmtId="0" fontId="2" fillId="0" borderId="7" xfId="0" applyFont="1" applyFill="1" applyBorder="1" applyAlignment="1">
      <alignment horizontal="center" vertical="top" wrapText="1"/>
    </xf>
    <xf numFmtId="49" fontId="2" fillId="0" borderId="7" xfId="0" applyNumberFormat="1" applyFont="1" applyFill="1" applyBorder="1" applyAlignment="1">
      <alignment horizontal="center" vertical="top" wrapText="1"/>
    </xf>
    <xf numFmtId="0" fontId="6" fillId="0" borderId="9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1" fillId="0" borderId="9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2" fillId="0" borderId="9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top" wrapText="1"/>
    </xf>
    <xf numFmtId="0" fontId="2" fillId="0" borderId="10" xfId="0" applyFont="1" applyFill="1" applyBorder="1" applyAlignment="1">
      <alignment horizontal="center" vertical="top" wrapText="1"/>
    </xf>
    <xf numFmtId="0" fontId="2" fillId="0" borderId="8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left" vertical="top" wrapText="1"/>
    </xf>
    <xf numFmtId="0" fontId="2" fillId="0" borderId="6" xfId="0" applyFont="1" applyFill="1" applyBorder="1" applyAlignment="1">
      <alignment horizontal="left" vertical="top" wrapText="1"/>
    </xf>
    <xf numFmtId="0" fontId="2" fillId="0" borderId="7" xfId="0" applyFont="1" applyFill="1" applyBorder="1" applyAlignment="1">
      <alignment horizontal="left" vertical="top" wrapText="1"/>
    </xf>
    <xf numFmtId="164" fontId="7" fillId="2" borderId="0" xfId="0" applyNumberFormat="1" applyFont="1" applyFill="1"/>
    <xf numFmtId="0" fontId="7" fillId="2" borderId="0" xfId="0" applyFont="1" applyFill="1"/>
    <xf numFmtId="164" fontId="7" fillId="3" borderId="0" xfId="0" applyNumberFormat="1" applyFont="1" applyFill="1"/>
    <xf numFmtId="0" fontId="7" fillId="3" borderId="0" xfId="0" applyFont="1" applyFill="1"/>
    <xf numFmtId="0" fontId="1" fillId="4" borderId="0" xfId="0" applyFont="1" applyFill="1"/>
    <xf numFmtId="164" fontId="1" fillId="4" borderId="0" xfId="0" applyNumberFormat="1" applyFont="1" applyFill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221"/>
  <sheetViews>
    <sheetView tabSelected="1" view="pageBreakPreview" topLeftCell="A185" zoomScale="78" zoomScaleNormal="80" zoomScaleSheetLayoutView="78" workbookViewId="0">
      <selection activeCell="M206" sqref="M206"/>
    </sheetView>
  </sheetViews>
  <sheetFormatPr defaultRowHeight="18.75" customHeight="1"/>
  <cols>
    <col min="1" max="1" width="9.140625" style="1"/>
    <col min="2" max="2" width="37.85546875" style="1" customWidth="1"/>
    <col min="3" max="3" width="15.5703125" style="1" customWidth="1"/>
    <col min="4" max="4" width="15.28515625" style="1" customWidth="1"/>
    <col min="5" max="5" width="11.42578125" style="1" customWidth="1"/>
    <col min="6" max="6" width="11.140625" style="1" customWidth="1"/>
    <col min="7" max="7" width="11.85546875" style="1" customWidth="1"/>
    <col min="8" max="8" width="11.28515625" style="45" customWidth="1"/>
    <col min="9" max="9" width="11.7109375" style="47" customWidth="1"/>
    <col min="10" max="11" width="12.28515625" style="47" customWidth="1"/>
    <col min="12" max="12" width="14" style="1" customWidth="1"/>
    <col min="13" max="13" width="13.28515625" style="1" customWidth="1"/>
    <col min="14" max="15" width="9.140625" style="1"/>
    <col min="16" max="16" width="9.5703125" style="1" bestFit="1" customWidth="1"/>
    <col min="17" max="16384" width="9.140625" style="1"/>
  </cols>
  <sheetData>
    <row r="1" spans="1:13" ht="18.75" customHeight="1">
      <c r="A1" s="11"/>
      <c r="B1" s="5"/>
      <c r="C1" s="6"/>
      <c r="D1" s="11"/>
      <c r="E1" s="6"/>
      <c r="F1" s="6"/>
      <c r="G1" s="6"/>
      <c r="H1" s="26" t="s">
        <v>79</v>
      </c>
      <c r="I1" s="26"/>
      <c r="J1" s="26"/>
      <c r="K1" s="26"/>
      <c r="L1" s="26"/>
    </row>
    <row r="2" spans="1:13" ht="18.75" customHeight="1">
      <c r="A2" s="11"/>
      <c r="B2" s="5"/>
      <c r="C2" s="6"/>
      <c r="D2" s="11"/>
      <c r="E2" s="6"/>
      <c r="F2" s="6"/>
      <c r="G2" s="6"/>
      <c r="H2" s="27" t="s">
        <v>46</v>
      </c>
      <c r="I2" s="27"/>
      <c r="J2" s="27"/>
      <c r="K2" s="27"/>
      <c r="L2" s="27"/>
    </row>
    <row r="3" spans="1:13" ht="18.75" customHeight="1">
      <c r="A3" s="11"/>
      <c r="B3" s="5"/>
      <c r="C3" s="6"/>
      <c r="D3" s="11"/>
      <c r="E3" s="6"/>
      <c r="F3" s="6"/>
      <c r="G3" s="6"/>
      <c r="H3" s="27" t="s">
        <v>47</v>
      </c>
      <c r="I3" s="27"/>
      <c r="J3" s="27"/>
      <c r="K3" s="27"/>
      <c r="L3" s="27"/>
    </row>
    <row r="4" spans="1:13" ht="18.75" customHeight="1">
      <c r="A4" s="11"/>
      <c r="B4" s="5"/>
      <c r="C4" s="6"/>
      <c r="D4" s="11"/>
      <c r="E4" s="6"/>
      <c r="F4" s="6"/>
      <c r="G4" s="6"/>
      <c r="H4" s="27" t="s">
        <v>69</v>
      </c>
      <c r="I4" s="27"/>
      <c r="J4" s="27"/>
      <c r="K4" s="27"/>
      <c r="L4" s="27"/>
    </row>
    <row r="5" spans="1:13" ht="27.75" customHeight="1">
      <c r="A5" s="12"/>
      <c r="B5" s="7"/>
      <c r="C5" s="8"/>
      <c r="D5" s="12"/>
      <c r="E5" s="8"/>
      <c r="F5" s="8"/>
      <c r="G5" s="8"/>
      <c r="H5" s="27" t="s">
        <v>48</v>
      </c>
      <c r="I5" s="27"/>
      <c r="J5" s="27"/>
      <c r="K5" s="27"/>
      <c r="L5" s="27"/>
    </row>
    <row r="6" spans="1:13" ht="18.75" customHeight="1">
      <c r="A6" s="12"/>
      <c r="B6" s="7"/>
      <c r="C6" s="8"/>
      <c r="D6" s="12"/>
      <c r="E6" s="8"/>
      <c r="F6" s="8"/>
      <c r="G6" s="8"/>
      <c r="H6" s="28" t="s">
        <v>49</v>
      </c>
      <c r="I6" s="28"/>
      <c r="J6" s="28"/>
      <c r="K6" s="28"/>
      <c r="L6" s="28"/>
    </row>
    <row r="7" spans="1:13" ht="18.75" customHeight="1">
      <c r="A7" s="12"/>
      <c r="B7" s="7"/>
      <c r="C7" s="8"/>
      <c r="D7" s="12"/>
      <c r="E7" s="8"/>
      <c r="F7" s="8"/>
      <c r="G7" s="8"/>
      <c r="H7" s="28" t="s">
        <v>50</v>
      </c>
      <c r="I7" s="28"/>
      <c r="J7" s="28"/>
      <c r="K7" s="28"/>
      <c r="L7" s="28"/>
    </row>
    <row r="8" spans="1:13" ht="18.75" customHeight="1">
      <c r="A8" s="33" t="s">
        <v>51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</row>
    <row r="9" spans="1:13" ht="18.75" customHeight="1">
      <c r="A9" s="33" t="s">
        <v>52</v>
      </c>
      <c r="B9" s="34"/>
      <c r="C9" s="34"/>
      <c r="D9" s="34"/>
      <c r="E9" s="34"/>
      <c r="F9" s="34"/>
      <c r="G9" s="34"/>
      <c r="H9" s="34"/>
      <c r="I9" s="34"/>
      <c r="J9" s="34"/>
      <c r="K9" s="34"/>
      <c r="L9" s="34"/>
      <c r="M9" s="34"/>
    </row>
    <row r="10" spans="1:13" ht="18.75" customHeight="1">
      <c r="A10" s="33" t="s">
        <v>53</v>
      </c>
      <c r="B10" s="34"/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34"/>
    </row>
    <row r="11" spans="1:13" ht="18.75" customHeight="1">
      <c r="A11" s="35"/>
      <c r="B11" s="36"/>
      <c r="C11" s="36"/>
      <c r="D11" s="36"/>
      <c r="E11" s="36"/>
      <c r="F11" s="36"/>
      <c r="G11" s="36"/>
      <c r="H11" s="36"/>
      <c r="I11" s="36"/>
      <c r="J11" s="36"/>
      <c r="K11" s="36"/>
      <c r="L11" s="36"/>
      <c r="M11" s="36"/>
    </row>
    <row r="12" spans="1:13" ht="30" customHeight="1">
      <c r="A12" s="14" t="s">
        <v>54</v>
      </c>
      <c r="B12" s="20" t="s">
        <v>1</v>
      </c>
      <c r="C12" s="19" t="s">
        <v>2</v>
      </c>
      <c r="D12" s="19" t="s">
        <v>3</v>
      </c>
      <c r="E12" s="37" t="s">
        <v>4</v>
      </c>
      <c r="F12" s="38"/>
      <c r="G12" s="38"/>
      <c r="H12" s="38"/>
      <c r="I12" s="38"/>
      <c r="J12" s="38"/>
      <c r="K12" s="38"/>
      <c r="L12" s="38"/>
      <c r="M12" s="38"/>
    </row>
    <row r="13" spans="1:13" ht="25.5" customHeight="1">
      <c r="A13" s="14" t="s">
        <v>0</v>
      </c>
      <c r="B13" s="20"/>
      <c r="C13" s="19"/>
      <c r="D13" s="19"/>
      <c r="E13" s="14" t="s">
        <v>5</v>
      </c>
      <c r="F13" s="14" t="s">
        <v>6</v>
      </c>
      <c r="G13" s="14" t="s">
        <v>7</v>
      </c>
      <c r="H13" s="13" t="s">
        <v>8</v>
      </c>
      <c r="I13" s="13" t="s">
        <v>9</v>
      </c>
      <c r="J13" s="13" t="s">
        <v>10</v>
      </c>
      <c r="K13" s="13" t="s">
        <v>78</v>
      </c>
      <c r="L13" s="14" t="s">
        <v>80</v>
      </c>
      <c r="M13" s="14" t="s">
        <v>11</v>
      </c>
    </row>
    <row r="14" spans="1:13" ht="18.75" customHeight="1">
      <c r="A14" s="14">
        <v>1</v>
      </c>
      <c r="B14" s="14">
        <v>2</v>
      </c>
      <c r="C14" s="14">
        <v>3</v>
      </c>
      <c r="D14" s="14">
        <v>4</v>
      </c>
      <c r="E14" s="14">
        <v>5</v>
      </c>
      <c r="F14" s="14">
        <v>6</v>
      </c>
      <c r="G14" s="14">
        <v>7</v>
      </c>
      <c r="H14" s="13">
        <v>8</v>
      </c>
      <c r="I14" s="13">
        <v>9</v>
      </c>
      <c r="J14" s="13">
        <v>10</v>
      </c>
      <c r="K14" s="13">
        <v>11</v>
      </c>
      <c r="L14" s="14">
        <v>12</v>
      </c>
      <c r="M14" s="14">
        <v>13</v>
      </c>
    </row>
    <row r="15" spans="1:13" ht="18.75" customHeight="1">
      <c r="A15" s="39" t="s">
        <v>12</v>
      </c>
      <c r="B15" s="40"/>
      <c r="C15" s="40"/>
      <c r="D15" s="40"/>
      <c r="E15" s="40"/>
      <c r="F15" s="40"/>
      <c r="G15" s="40"/>
      <c r="H15" s="40"/>
      <c r="I15" s="40"/>
      <c r="J15" s="40"/>
      <c r="K15" s="40"/>
      <c r="L15" s="40"/>
      <c r="M15" s="40"/>
    </row>
    <row r="16" spans="1:13" s="48" customFormat="1" ht="18.75" customHeight="1">
      <c r="A16" s="17" t="s">
        <v>55</v>
      </c>
      <c r="B16" s="19" t="s">
        <v>13</v>
      </c>
      <c r="C16" s="20" t="s">
        <v>14</v>
      </c>
      <c r="D16" s="14" t="s">
        <v>11</v>
      </c>
      <c r="E16" s="9">
        <f>E17+E18+E19+E20</f>
        <v>240</v>
      </c>
      <c r="F16" s="9">
        <f t="shared" ref="F16:L16" si="0">F17+F18+F19+F20</f>
        <v>550</v>
      </c>
      <c r="G16" s="9">
        <f t="shared" si="0"/>
        <v>1616.4</v>
      </c>
      <c r="H16" s="10">
        <f t="shared" si="0"/>
        <v>385</v>
      </c>
      <c r="I16" s="10">
        <f t="shared" si="0"/>
        <v>940</v>
      </c>
      <c r="J16" s="10">
        <f t="shared" si="0"/>
        <v>940</v>
      </c>
      <c r="K16" s="10">
        <f t="shared" si="0"/>
        <v>940</v>
      </c>
      <c r="L16" s="10">
        <f t="shared" si="0"/>
        <v>940</v>
      </c>
      <c r="M16" s="9">
        <f>M17+M18+M19+M20</f>
        <v>3995</v>
      </c>
    </row>
    <row r="17" spans="1:16" s="48" customFormat="1" ht="18.75" customHeight="1">
      <c r="A17" s="18"/>
      <c r="B17" s="19"/>
      <c r="C17" s="20"/>
      <c r="D17" s="14" t="s">
        <v>15</v>
      </c>
      <c r="E17" s="9">
        <v>0</v>
      </c>
      <c r="F17" s="9">
        <v>0</v>
      </c>
      <c r="G17" s="9">
        <v>0</v>
      </c>
      <c r="H17" s="10">
        <v>0</v>
      </c>
      <c r="I17" s="10">
        <v>0</v>
      </c>
      <c r="J17" s="10">
        <v>0</v>
      </c>
      <c r="K17" s="10">
        <v>0</v>
      </c>
      <c r="L17" s="9">
        <v>0</v>
      </c>
      <c r="M17" s="9">
        <f>E17+F17+H17+J17+K17+L17</f>
        <v>0</v>
      </c>
    </row>
    <row r="18" spans="1:16" s="48" customFormat="1" ht="18.75" customHeight="1">
      <c r="A18" s="18"/>
      <c r="B18" s="19"/>
      <c r="C18" s="20"/>
      <c r="D18" s="14" t="s">
        <v>16</v>
      </c>
      <c r="E18" s="9">
        <v>0</v>
      </c>
      <c r="F18" s="9">
        <v>0</v>
      </c>
      <c r="G18" s="9">
        <v>0</v>
      </c>
      <c r="H18" s="10">
        <v>0</v>
      </c>
      <c r="I18" s="10">
        <v>0</v>
      </c>
      <c r="J18" s="10">
        <v>0</v>
      </c>
      <c r="K18" s="10">
        <v>0</v>
      </c>
      <c r="L18" s="9">
        <v>0</v>
      </c>
      <c r="M18" s="9">
        <f t="shared" ref="M18:M20" si="1">E18+F18+H18+J18+K18+L18</f>
        <v>0</v>
      </c>
    </row>
    <row r="19" spans="1:16" s="48" customFormat="1" ht="18.75" customHeight="1">
      <c r="A19" s="18"/>
      <c r="B19" s="19"/>
      <c r="C19" s="20"/>
      <c r="D19" s="14" t="s">
        <v>17</v>
      </c>
      <c r="E19" s="9">
        <v>240</v>
      </c>
      <c r="F19" s="9">
        <v>550</v>
      </c>
      <c r="G19" s="9">
        <v>1616.4</v>
      </c>
      <c r="H19" s="10">
        <v>385</v>
      </c>
      <c r="I19" s="10">
        <v>940</v>
      </c>
      <c r="J19" s="10">
        <v>940</v>
      </c>
      <c r="K19" s="10">
        <v>940</v>
      </c>
      <c r="L19" s="9">
        <v>940</v>
      </c>
      <c r="M19" s="9">
        <f t="shared" si="1"/>
        <v>3995</v>
      </c>
    </row>
    <row r="20" spans="1:16" s="48" customFormat="1" ht="18.75" customHeight="1">
      <c r="A20" s="32"/>
      <c r="B20" s="19"/>
      <c r="C20" s="20"/>
      <c r="D20" s="14" t="s">
        <v>18</v>
      </c>
      <c r="E20" s="9">
        <v>0</v>
      </c>
      <c r="F20" s="9">
        <v>0</v>
      </c>
      <c r="G20" s="9">
        <v>0</v>
      </c>
      <c r="H20" s="10">
        <v>0</v>
      </c>
      <c r="I20" s="10">
        <v>0</v>
      </c>
      <c r="J20" s="10">
        <v>0</v>
      </c>
      <c r="K20" s="10">
        <v>0</v>
      </c>
      <c r="L20" s="9">
        <v>0</v>
      </c>
      <c r="M20" s="9">
        <f t="shared" si="1"/>
        <v>0</v>
      </c>
      <c r="P20" s="49"/>
    </row>
    <row r="21" spans="1:16" s="48" customFormat="1" ht="18.75" customHeight="1">
      <c r="A21" s="17" t="s">
        <v>56</v>
      </c>
      <c r="B21" s="19" t="s">
        <v>19</v>
      </c>
      <c r="C21" s="20" t="s">
        <v>14</v>
      </c>
      <c r="D21" s="14" t="s">
        <v>11</v>
      </c>
      <c r="E21" s="9">
        <v>0</v>
      </c>
      <c r="F21" s="9">
        <v>0</v>
      </c>
      <c r="G21" s="9">
        <v>0</v>
      </c>
      <c r="H21" s="10">
        <f>H22+H23+H24+H25</f>
        <v>26767.1</v>
      </c>
      <c r="I21" s="10">
        <f t="shared" ref="I21:L21" si="2">I22+I23+I24+I25</f>
        <v>50336.9</v>
      </c>
      <c r="J21" s="10">
        <f t="shared" si="2"/>
        <v>0</v>
      </c>
      <c r="K21" s="10">
        <f t="shared" si="2"/>
        <v>0</v>
      </c>
      <c r="L21" s="10">
        <f t="shared" si="2"/>
        <v>0</v>
      </c>
      <c r="M21" s="9">
        <f>M22+M23+M24+M25</f>
        <v>77104</v>
      </c>
    </row>
    <row r="22" spans="1:16" s="48" customFormat="1" ht="18.75" customHeight="1">
      <c r="A22" s="18"/>
      <c r="B22" s="19"/>
      <c r="C22" s="20"/>
      <c r="D22" s="14" t="s">
        <v>15</v>
      </c>
      <c r="E22" s="9">
        <v>0</v>
      </c>
      <c r="F22" s="9">
        <v>0</v>
      </c>
      <c r="G22" s="9">
        <v>0</v>
      </c>
      <c r="H22" s="10">
        <v>0</v>
      </c>
      <c r="I22" s="10">
        <v>0</v>
      </c>
      <c r="J22" s="10">
        <v>0</v>
      </c>
      <c r="K22" s="10">
        <v>0</v>
      </c>
      <c r="L22" s="9">
        <v>0</v>
      </c>
      <c r="M22" s="9">
        <f>E22+F22+G22+H22+I22+J22+K22+L22</f>
        <v>0</v>
      </c>
    </row>
    <row r="23" spans="1:16" s="48" customFormat="1" ht="18.75" customHeight="1">
      <c r="A23" s="18"/>
      <c r="B23" s="19"/>
      <c r="C23" s="20"/>
      <c r="D23" s="14" t="s">
        <v>16</v>
      </c>
      <c r="E23" s="9">
        <v>0</v>
      </c>
      <c r="F23" s="9">
        <v>0</v>
      </c>
      <c r="G23" s="9">
        <v>0</v>
      </c>
      <c r="H23" s="10">
        <v>0</v>
      </c>
      <c r="I23" s="10">
        <v>0</v>
      </c>
      <c r="J23" s="10">
        <v>0</v>
      </c>
      <c r="K23" s="10">
        <v>0</v>
      </c>
      <c r="L23" s="9">
        <v>0</v>
      </c>
      <c r="M23" s="9">
        <f t="shared" ref="M23:M25" si="3">E23+F23+G23+H23+I23+J23+K23+L23</f>
        <v>0</v>
      </c>
    </row>
    <row r="24" spans="1:16" s="48" customFormat="1" ht="18.75" customHeight="1">
      <c r="A24" s="18"/>
      <c r="B24" s="19"/>
      <c r="C24" s="20"/>
      <c r="D24" s="14" t="s">
        <v>17</v>
      </c>
      <c r="E24" s="9">
        <v>0</v>
      </c>
      <c r="F24" s="9">
        <v>0</v>
      </c>
      <c r="G24" s="9">
        <v>0</v>
      </c>
      <c r="H24" s="10">
        <v>26767.1</v>
      </c>
      <c r="I24" s="10">
        <v>50336.9</v>
      </c>
      <c r="J24" s="10">
        <v>0</v>
      </c>
      <c r="K24" s="10">
        <v>0</v>
      </c>
      <c r="L24" s="9">
        <v>0</v>
      </c>
      <c r="M24" s="9">
        <f t="shared" si="3"/>
        <v>77104</v>
      </c>
    </row>
    <row r="25" spans="1:16" s="48" customFormat="1" ht="18.75" customHeight="1">
      <c r="A25" s="32"/>
      <c r="B25" s="19"/>
      <c r="C25" s="20"/>
      <c r="D25" s="14" t="s">
        <v>18</v>
      </c>
      <c r="E25" s="9">
        <v>0</v>
      </c>
      <c r="F25" s="9">
        <v>0</v>
      </c>
      <c r="G25" s="9">
        <v>0</v>
      </c>
      <c r="H25" s="10">
        <v>0</v>
      </c>
      <c r="I25" s="10">
        <v>0</v>
      </c>
      <c r="J25" s="10">
        <v>0</v>
      </c>
      <c r="K25" s="10">
        <v>0</v>
      </c>
      <c r="L25" s="9">
        <v>0</v>
      </c>
      <c r="M25" s="9">
        <f t="shared" si="3"/>
        <v>0</v>
      </c>
    </row>
    <row r="26" spans="1:16" s="48" customFormat="1" ht="18.75" customHeight="1">
      <c r="A26" s="17"/>
      <c r="B26" s="19" t="s">
        <v>20</v>
      </c>
      <c r="C26" s="20" t="s">
        <v>14</v>
      </c>
      <c r="D26" s="14" t="s">
        <v>11</v>
      </c>
      <c r="E26" s="9">
        <f>E27+E28+E29+E30</f>
        <v>240</v>
      </c>
      <c r="F26" s="9">
        <f t="shared" ref="F26:L26" si="4">F27+F28+F29+F30</f>
        <v>550</v>
      </c>
      <c r="G26" s="9">
        <f t="shared" si="4"/>
        <v>1616.4</v>
      </c>
      <c r="H26" s="10">
        <f t="shared" si="4"/>
        <v>27152.1</v>
      </c>
      <c r="I26" s="10">
        <f t="shared" si="4"/>
        <v>51276.9</v>
      </c>
      <c r="J26" s="10">
        <f t="shared" si="4"/>
        <v>940</v>
      </c>
      <c r="K26" s="10">
        <f t="shared" si="4"/>
        <v>940</v>
      </c>
      <c r="L26" s="10">
        <f t="shared" si="4"/>
        <v>940</v>
      </c>
      <c r="M26" s="9">
        <f>M27+M28+M29+M30</f>
        <v>83655.399999999994</v>
      </c>
    </row>
    <row r="27" spans="1:16" s="48" customFormat="1" ht="18.75" customHeight="1">
      <c r="A27" s="18"/>
      <c r="B27" s="19"/>
      <c r="C27" s="20"/>
      <c r="D27" s="14" t="s">
        <v>15</v>
      </c>
      <c r="E27" s="9">
        <f>E17+E22</f>
        <v>0</v>
      </c>
      <c r="F27" s="9">
        <f t="shared" ref="F27:L27" si="5">F17+F22</f>
        <v>0</v>
      </c>
      <c r="G27" s="9">
        <f t="shared" si="5"/>
        <v>0</v>
      </c>
      <c r="H27" s="10">
        <f t="shared" si="5"/>
        <v>0</v>
      </c>
      <c r="I27" s="10">
        <f t="shared" si="5"/>
        <v>0</v>
      </c>
      <c r="J27" s="10">
        <f t="shared" si="5"/>
        <v>0</v>
      </c>
      <c r="K27" s="10">
        <f t="shared" si="5"/>
        <v>0</v>
      </c>
      <c r="L27" s="10">
        <f t="shared" si="5"/>
        <v>0</v>
      </c>
      <c r="M27" s="9">
        <f>E27+F27+G27+H27+I27+J27+K27+L27</f>
        <v>0</v>
      </c>
    </row>
    <row r="28" spans="1:16" s="48" customFormat="1" ht="18.75" customHeight="1">
      <c r="A28" s="18"/>
      <c r="B28" s="19"/>
      <c r="C28" s="20"/>
      <c r="D28" s="14" t="s">
        <v>16</v>
      </c>
      <c r="E28" s="9">
        <f t="shared" ref="E28:L30" si="6">E18+E23</f>
        <v>0</v>
      </c>
      <c r="F28" s="9">
        <f t="shared" si="6"/>
        <v>0</v>
      </c>
      <c r="G28" s="9">
        <f t="shared" si="6"/>
        <v>0</v>
      </c>
      <c r="H28" s="10">
        <f t="shared" si="6"/>
        <v>0</v>
      </c>
      <c r="I28" s="10">
        <f t="shared" si="6"/>
        <v>0</v>
      </c>
      <c r="J28" s="10">
        <f t="shared" si="6"/>
        <v>0</v>
      </c>
      <c r="K28" s="10">
        <f t="shared" si="6"/>
        <v>0</v>
      </c>
      <c r="L28" s="10">
        <f t="shared" si="6"/>
        <v>0</v>
      </c>
      <c r="M28" s="9">
        <f t="shared" ref="M28:M30" si="7">E28+F28+G28+H28+I28+J28+K28+L28</f>
        <v>0</v>
      </c>
    </row>
    <row r="29" spans="1:16" s="48" customFormat="1" ht="18.75" customHeight="1">
      <c r="A29" s="18"/>
      <c r="B29" s="19"/>
      <c r="C29" s="20"/>
      <c r="D29" s="14" t="s">
        <v>17</v>
      </c>
      <c r="E29" s="9">
        <f t="shared" si="6"/>
        <v>240</v>
      </c>
      <c r="F29" s="9">
        <f t="shared" si="6"/>
        <v>550</v>
      </c>
      <c r="G29" s="9">
        <f t="shared" si="6"/>
        <v>1616.4</v>
      </c>
      <c r="H29" s="10">
        <f t="shared" si="6"/>
        <v>27152.1</v>
      </c>
      <c r="I29" s="10">
        <f t="shared" si="6"/>
        <v>51276.9</v>
      </c>
      <c r="J29" s="10">
        <f t="shared" si="6"/>
        <v>940</v>
      </c>
      <c r="K29" s="10">
        <f t="shared" si="6"/>
        <v>940</v>
      </c>
      <c r="L29" s="10">
        <f t="shared" si="6"/>
        <v>940</v>
      </c>
      <c r="M29" s="9">
        <f t="shared" si="7"/>
        <v>83655.399999999994</v>
      </c>
    </row>
    <row r="30" spans="1:16" s="48" customFormat="1" ht="18.75" customHeight="1">
      <c r="A30" s="18"/>
      <c r="B30" s="19"/>
      <c r="C30" s="20"/>
      <c r="D30" s="14" t="s">
        <v>18</v>
      </c>
      <c r="E30" s="9">
        <f t="shared" si="6"/>
        <v>0</v>
      </c>
      <c r="F30" s="9">
        <f t="shared" si="6"/>
        <v>0</v>
      </c>
      <c r="G30" s="9">
        <f t="shared" si="6"/>
        <v>0</v>
      </c>
      <c r="H30" s="10">
        <f t="shared" si="6"/>
        <v>0</v>
      </c>
      <c r="I30" s="10">
        <f t="shared" si="6"/>
        <v>0</v>
      </c>
      <c r="J30" s="10">
        <f t="shared" si="6"/>
        <v>0</v>
      </c>
      <c r="K30" s="10">
        <f t="shared" si="6"/>
        <v>0</v>
      </c>
      <c r="L30" s="10">
        <f t="shared" si="6"/>
        <v>0</v>
      </c>
      <c r="M30" s="9">
        <f t="shared" si="7"/>
        <v>0</v>
      </c>
    </row>
    <row r="31" spans="1:16" s="48" customFormat="1" ht="18.75" customHeight="1">
      <c r="A31" s="18"/>
      <c r="B31" s="19"/>
      <c r="C31" s="20" t="s">
        <v>21</v>
      </c>
      <c r="D31" s="14" t="s">
        <v>11</v>
      </c>
      <c r="E31" s="9">
        <f>E16+E21</f>
        <v>240</v>
      </c>
      <c r="F31" s="9">
        <f t="shared" ref="F31:L31" si="8">F16+F21</f>
        <v>550</v>
      </c>
      <c r="G31" s="9">
        <f t="shared" si="8"/>
        <v>1616.4</v>
      </c>
      <c r="H31" s="10">
        <f t="shared" si="8"/>
        <v>27152.1</v>
      </c>
      <c r="I31" s="10">
        <f t="shared" si="8"/>
        <v>51276.9</v>
      </c>
      <c r="J31" s="10">
        <f t="shared" si="8"/>
        <v>940</v>
      </c>
      <c r="K31" s="10">
        <f t="shared" si="8"/>
        <v>940</v>
      </c>
      <c r="L31" s="10">
        <f t="shared" si="8"/>
        <v>940</v>
      </c>
      <c r="M31" s="9">
        <f>M32+M33+M34+M35</f>
        <v>83655.399999999994</v>
      </c>
      <c r="O31" s="49"/>
    </row>
    <row r="32" spans="1:16" s="48" customFormat="1" ht="18.75" customHeight="1">
      <c r="A32" s="18"/>
      <c r="B32" s="19"/>
      <c r="C32" s="20"/>
      <c r="D32" s="14" t="s">
        <v>15</v>
      </c>
      <c r="E32" s="9">
        <f>E17+E22</f>
        <v>0</v>
      </c>
      <c r="F32" s="9">
        <f t="shared" ref="F32:L32" si="9">F17+F22</f>
        <v>0</v>
      </c>
      <c r="G32" s="9">
        <f t="shared" si="9"/>
        <v>0</v>
      </c>
      <c r="H32" s="10">
        <f t="shared" si="9"/>
        <v>0</v>
      </c>
      <c r="I32" s="10">
        <f t="shared" si="9"/>
        <v>0</v>
      </c>
      <c r="J32" s="10">
        <f t="shared" si="9"/>
        <v>0</v>
      </c>
      <c r="K32" s="10">
        <f t="shared" si="9"/>
        <v>0</v>
      </c>
      <c r="L32" s="10">
        <f t="shared" si="9"/>
        <v>0</v>
      </c>
      <c r="M32" s="9">
        <f>E32+F32+G32+H32+I32+J32+K32+L32</f>
        <v>0</v>
      </c>
    </row>
    <row r="33" spans="1:13" s="48" customFormat="1" ht="18.75" customHeight="1">
      <c r="A33" s="18"/>
      <c r="B33" s="19"/>
      <c r="C33" s="20"/>
      <c r="D33" s="14" t="s">
        <v>16</v>
      </c>
      <c r="E33" s="9">
        <f>E18+E23</f>
        <v>0</v>
      </c>
      <c r="F33" s="9">
        <f t="shared" ref="F33:L33" si="10">F18+F23</f>
        <v>0</v>
      </c>
      <c r="G33" s="9">
        <f t="shared" si="10"/>
        <v>0</v>
      </c>
      <c r="H33" s="10">
        <f t="shared" si="10"/>
        <v>0</v>
      </c>
      <c r="I33" s="10">
        <f t="shared" si="10"/>
        <v>0</v>
      </c>
      <c r="J33" s="10">
        <f t="shared" si="10"/>
        <v>0</v>
      </c>
      <c r="K33" s="10">
        <f t="shared" si="10"/>
        <v>0</v>
      </c>
      <c r="L33" s="10">
        <f t="shared" si="10"/>
        <v>0</v>
      </c>
      <c r="M33" s="9">
        <f t="shared" ref="M33:M35" si="11">E33+F33+G33+H33+I33+J33+K33+L33</f>
        <v>0</v>
      </c>
    </row>
    <row r="34" spans="1:13" s="48" customFormat="1" ht="18.75" customHeight="1">
      <c r="A34" s="18"/>
      <c r="B34" s="19"/>
      <c r="C34" s="20"/>
      <c r="D34" s="14" t="s">
        <v>17</v>
      </c>
      <c r="E34" s="9">
        <f>E19+E24</f>
        <v>240</v>
      </c>
      <c r="F34" s="9">
        <f t="shared" ref="F34:L34" si="12">F19+F24</f>
        <v>550</v>
      </c>
      <c r="G34" s="9">
        <f t="shared" si="12"/>
        <v>1616.4</v>
      </c>
      <c r="H34" s="10">
        <f t="shared" si="12"/>
        <v>27152.1</v>
      </c>
      <c r="I34" s="10">
        <f t="shared" si="12"/>
        <v>51276.9</v>
      </c>
      <c r="J34" s="10">
        <f t="shared" si="12"/>
        <v>940</v>
      </c>
      <c r="K34" s="10">
        <f t="shared" si="12"/>
        <v>940</v>
      </c>
      <c r="L34" s="10">
        <f t="shared" si="12"/>
        <v>940</v>
      </c>
      <c r="M34" s="9">
        <f t="shared" si="11"/>
        <v>83655.399999999994</v>
      </c>
    </row>
    <row r="35" spans="1:13" s="48" customFormat="1" ht="18.75" customHeight="1">
      <c r="A35" s="32"/>
      <c r="B35" s="19"/>
      <c r="C35" s="20"/>
      <c r="D35" s="14" t="s">
        <v>18</v>
      </c>
      <c r="E35" s="9">
        <f>E20+E25</f>
        <v>0</v>
      </c>
      <c r="F35" s="9">
        <f t="shared" ref="F35:L35" si="13">F20+F25</f>
        <v>0</v>
      </c>
      <c r="G35" s="9">
        <f t="shared" si="13"/>
        <v>0</v>
      </c>
      <c r="H35" s="10">
        <f t="shared" si="13"/>
        <v>0</v>
      </c>
      <c r="I35" s="10">
        <f t="shared" si="13"/>
        <v>0</v>
      </c>
      <c r="J35" s="10">
        <f t="shared" si="13"/>
        <v>0</v>
      </c>
      <c r="K35" s="10">
        <f t="shared" si="13"/>
        <v>0</v>
      </c>
      <c r="L35" s="10">
        <f t="shared" si="13"/>
        <v>0</v>
      </c>
      <c r="M35" s="9">
        <f t="shared" si="11"/>
        <v>0</v>
      </c>
    </row>
    <row r="36" spans="1:13" ht="18.75" customHeight="1">
      <c r="A36" s="22" t="s">
        <v>22</v>
      </c>
      <c r="B36" s="23"/>
      <c r="C36" s="23"/>
      <c r="D36" s="23"/>
      <c r="E36" s="23"/>
      <c r="F36" s="23"/>
      <c r="G36" s="23"/>
      <c r="H36" s="23"/>
      <c r="I36" s="23"/>
      <c r="J36" s="23"/>
      <c r="K36" s="23"/>
      <c r="L36" s="23"/>
      <c r="M36" s="24"/>
    </row>
    <row r="37" spans="1:13" s="48" customFormat="1" ht="18.75" customHeight="1">
      <c r="A37" s="17" t="s">
        <v>57</v>
      </c>
      <c r="B37" s="19" t="s">
        <v>23</v>
      </c>
      <c r="C37" s="20" t="s">
        <v>14</v>
      </c>
      <c r="D37" s="14" t="s">
        <v>11</v>
      </c>
      <c r="E37" s="9">
        <v>0</v>
      </c>
      <c r="F37" s="9">
        <v>0</v>
      </c>
      <c r="G37" s="9">
        <v>0</v>
      </c>
      <c r="H37" s="10">
        <v>0</v>
      </c>
      <c r="I37" s="10">
        <v>0</v>
      </c>
      <c r="J37" s="10">
        <v>0</v>
      </c>
      <c r="K37" s="10">
        <v>0</v>
      </c>
      <c r="L37" s="10">
        <v>0</v>
      </c>
      <c r="M37" s="9">
        <f>M38+M39+M40+M41</f>
        <v>0</v>
      </c>
    </row>
    <row r="38" spans="1:13" s="48" customFormat="1" ht="18.75" customHeight="1">
      <c r="A38" s="18"/>
      <c r="B38" s="19"/>
      <c r="C38" s="20"/>
      <c r="D38" s="14" t="s">
        <v>15</v>
      </c>
      <c r="E38" s="9">
        <v>0</v>
      </c>
      <c r="F38" s="9">
        <v>0</v>
      </c>
      <c r="G38" s="9">
        <v>0</v>
      </c>
      <c r="H38" s="10">
        <v>0</v>
      </c>
      <c r="I38" s="10">
        <v>0</v>
      </c>
      <c r="J38" s="10">
        <v>0</v>
      </c>
      <c r="K38" s="10">
        <v>0</v>
      </c>
      <c r="L38" s="9">
        <v>0</v>
      </c>
      <c r="M38" s="9">
        <f>E38+F38+G38+H38+I38+J38+K38+L38</f>
        <v>0</v>
      </c>
    </row>
    <row r="39" spans="1:13" s="48" customFormat="1" ht="18.75" customHeight="1">
      <c r="A39" s="18"/>
      <c r="B39" s="19"/>
      <c r="C39" s="20"/>
      <c r="D39" s="14" t="s">
        <v>16</v>
      </c>
      <c r="E39" s="9">
        <v>0</v>
      </c>
      <c r="F39" s="9">
        <v>0</v>
      </c>
      <c r="G39" s="9">
        <v>0</v>
      </c>
      <c r="H39" s="10">
        <v>0</v>
      </c>
      <c r="I39" s="10">
        <v>0</v>
      </c>
      <c r="J39" s="10">
        <v>0</v>
      </c>
      <c r="K39" s="10">
        <v>0</v>
      </c>
      <c r="L39" s="9">
        <v>0</v>
      </c>
      <c r="M39" s="9">
        <f t="shared" ref="M39:M41" si="14">E39+F39+G39+H39+I39+J39+K39+L39</f>
        <v>0</v>
      </c>
    </row>
    <row r="40" spans="1:13" s="48" customFormat="1" ht="18.75" customHeight="1">
      <c r="A40" s="18"/>
      <c r="B40" s="19"/>
      <c r="C40" s="20"/>
      <c r="D40" s="14" t="s">
        <v>17</v>
      </c>
      <c r="E40" s="9">
        <v>0</v>
      </c>
      <c r="F40" s="9">
        <v>0</v>
      </c>
      <c r="G40" s="9">
        <v>0</v>
      </c>
      <c r="H40" s="10">
        <v>0</v>
      </c>
      <c r="I40" s="10">
        <v>0</v>
      </c>
      <c r="J40" s="10">
        <v>0</v>
      </c>
      <c r="K40" s="10">
        <v>0</v>
      </c>
      <c r="L40" s="9">
        <v>0</v>
      </c>
      <c r="M40" s="9">
        <f t="shared" si="14"/>
        <v>0</v>
      </c>
    </row>
    <row r="41" spans="1:13" s="48" customFormat="1" ht="18.75" customHeight="1">
      <c r="A41" s="18"/>
      <c r="B41" s="19"/>
      <c r="C41" s="20"/>
      <c r="D41" s="14" t="s">
        <v>18</v>
      </c>
      <c r="E41" s="9">
        <v>0</v>
      </c>
      <c r="F41" s="9">
        <v>0</v>
      </c>
      <c r="G41" s="9">
        <v>0</v>
      </c>
      <c r="H41" s="10">
        <v>0</v>
      </c>
      <c r="I41" s="10">
        <v>0</v>
      </c>
      <c r="J41" s="10">
        <v>0</v>
      </c>
      <c r="K41" s="10">
        <v>0</v>
      </c>
      <c r="L41" s="9">
        <v>0</v>
      </c>
      <c r="M41" s="9">
        <f t="shared" si="14"/>
        <v>0</v>
      </c>
    </row>
    <row r="42" spans="1:13" s="48" customFormat="1" ht="18.75" customHeight="1">
      <c r="A42" s="18"/>
      <c r="B42" s="19"/>
      <c r="C42" s="20" t="s">
        <v>26</v>
      </c>
      <c r="D42" s="14" t="s">
        <v>11</v>
      </c>
      <c r="E42" s="9">
        <v>0</v>
      </c>
      <c r="F42" s="9">
        <v>0</v>
      </c>
      <c r="G42" s="9">
        <v>0</v>
      </c>
      <c r="H42" s="10">
        <v>0</v>
      </c>
      <c r="I42" s="10">
        <v>0</v>
      </c>
      <c r="J42" s="10">
        <v>0</v>
      </c>
      <c r="K42" s="10">
        <v>0</v>
      </c>
      <c r="L42" s="10">
        <v>0</v>
      </c>
      <c r="M42" s="9">
        <f>M43+M44+M45+M46</f>
        <v>0</v>
      </c>
    </row>
    <row r="43" spans="1:13" s="48" customFormat="1" ht="18.75" customHeight="1">
      <c r="A43" s="18"/>
      <c r="B43" s="19"/>
      <c r="C43" s="20"/>
      <c r="D43" s="14" t="s">
        <v>15</v>
      </c>
      <c r="E43" s="9">
        <v>0</v>
      </c>
      <c r="F43" s="9">
        <v>0</v>
      </c>
      <c r="G43" s="9">
        <v>0</v>
      </c>
      <c r="H43" s="10">
        <v>0</v>
      </c>
      <c r="I43" s="10">
        <v>0</v>
      </c>
      <c r="J43" s="10">
        <v>0</v>
      </c>
      <c r="K43" s="10">
        <v>0</v>
      </c>
      <c r="L43" s="9">
        <v>0</v>
      </c>
      <c r="M43" s="9">
        <f>E43+F43+G43+I43+J43+K43+L43</f>
        <v>0</v>
      </c>
    </row>
    <row r="44" spans="1:13" s="48" customFormat="1" ht="18.75" customHeight="1">
      <c r="A44" s="18"/>
      <c r="B44" s="19"/>
      <c r="C44" s="20"/>
      <c r="D44" s="14" t="s">
        <v>16</v>
      </c>
      <c r="E44" s="9">
        <v>0</v>
      </c>
      <c r="F44" s="9">
        <v>0</v>
      </c>
      <c r="G44" s="9">
        <v>0</v>
      </c>
      <c r="H44" s="10">
        <v>0</v>
      </c>
      <c r="I44" s="10">
        <v>0</v>
      </c>
      <c r="J44" s="10">
        <v>0</v>
      </c>
      <c r="K44" s="10">
        <v>0</v>
      </c>
      <c r="L44" s="9">
        <v>0</v>
      </c>
      <c r="M44" s="9">
        <f t="shared" ref="M44:M46" si="15">E44+F44+G44+I44+J44+K44+L44</f>
        <v>0</v>
      </c>
    </row>
    <row r="45" spans="1:13" s="48" customFormat="1" ht="18.75" customHeight="1">
      <c r="A45" s="18"/>
      <c r="B45" s="19"/>
      <c r="C45" s="20"/>
      <c r="D45" s="14" t="s">
        <v>17</v>
      </c>
      <c r="E45" s="9">
        <v>0</v>
      </c>
      <c r="F45" s="9">
        <v>0</v>
      </c>
      <c r="G45" s="9">
        <v>0</v>
      </c>
      <c r="H45" s="10">
        <v>0</v>
      </c>
      <c r="I45" s="10">
        <v>0</v>
      </c>
      <c r="J45" s="10">
        <v>0</v>
      </c>
      <c r="K45" s="10">
        <v>0</v>
      </c>
      <c r="L45" s="9">
        <v>0</v>
      </c>
      <c r="M45" s="9">
        <f t="shared" si="15"/>
        <v>0</v>
      </c>
    </row>
    <row r="46" spans="1:13" s="48" customFormat="1" ht="18.75" customHeight="1">
      <c r="A46" s="18"/>
      <c r="B46" s="19"/>
      <c r="C46" s="20"/>
      <c r="D46" s="14" t="s">
        <v>18</v>
      </c>
      <c r="E46" s="9">
        <v>0</v>
      </c>
      <c r="F46" s="9">
        <v>0</v>
      </c>
      <c r="G46" s="9">
        <v>0</v>
      </c>
      <c r="H46" s="10">
        <v>0</v>
      </c>
      <c r="I46" s="10">
        <v>0</v>
      </c>
      <c r="J46" s="10">
        <v>0</v>
      </c>
      <c r="K46" s="10">
        <v>0</v>
      </c>
      <c r="L46" s="9">
        <v>0</v>
      </c>
      <c r="M46" s="9">
        <f t="shared" si="15"/>
        <v>0</v>
      </c>
    </row>
    <row r="47" spans="1:13" s="48" customFormat="1" ht="18.75" customHeight="1">
      <c r="A47" s="18"/>
      <c r="B47" s="19"/>
      <c r="C47" s="20" t="s">
        <v>21</v>
      </c>
      <c r="D47" s="14" t="s">
        <v>11</v>
      </c>
      <c r="E47" s="9">
        <v>0</v>
      </c>
      <c r="F47" s="9">
        <v>0</v>
      </c>
      <c r="G47" s="9">
        <v>0</v>
      </c>
      <c r="H47" s="10">
        <v>0</v>
      </c>
      <c r="I47" s="10">
        <v>0</v>
      </c>
      <c r="J47" s="10">
        <v>0</v>
      </c>
      <c r="K47" s="10">
        <v>0</v>
      </c>
      <c r="L47" s="10">
        <v>0</v>
      </c>
      <c r="M47" s="9">
        <f>M48+M49+M50+M51</f>
        <v>0</v>
      </c>
    </row>
    <row r="48" spans="1:13" s="48" customFormat="1" ht="18.75" customHeight="1">
      <c r="A48" s="18"/>
      <c r="B48" s="19"/>
      <c r="C48" s="20"/>
      <c r="D48" s="14" t="s">
        <v>15</v>
      </c>
      <c r="E48" s="9">
        <v>0</v>
      </c>
      <c r="F48" s="9">
        <v>0</v>
      </c>
      <c r="G48" s="9">
        <v>0</v>
      </c>
      <c r="H48" s="10">
        <v>0</v>
      </c>
      <c r="I48" s="10">
        <v>0</v>
      </c>
      <c r="J48" s="10">
        <v>0</v>
      </c>
      <c r="K48" s="10">
        <v>0</v>
      </c>
      <c r="L48" s="9">
        <v>0</v>
      </c>
      <c r="M48" s="9">
        <f>E48+F48+G48+H48+I48+J48+K48+L48</f>
        <v>0</v>
      </c>
    </row>
    <row r="49" spans="1:16" s="48" customFormat="1" ht="18.75" customHeight="1">
      <c r="A49" s="18"/>
      <c r="B49" s="19"/>
      <c r="C49" s="20"/>
      <c r="D49" s="14" t="s">
        <v>16</v>
      </c>
      <c r="E49" s="9">
        <v>0</v>
      </c>
      <c r="F49" s="9">
        <v>0</v>
      </c>
      <c r="G49" s="9">
        <v>0</v>
      </c>
      <c r="H49" s="10">
        <v>0</v>
      </c>
      <c r="I49" s="10">
        <v>0</v>
      </c>
      <c r="J49" s="10">
        <v>0</v>
      </c>
      <c r="K49" s="10">
        <v>0</v>
      </c>
      <c r="L49" s="9">
        <v>0</v>
      </c>
      <c r="M49" s="9">
        <f t="shared" ref="M49:M51" si="16">E49+F49+G49+H49+I49+J49+K49+L49</f>
        <v>0</v>
      </c>
    </row>
    <row r="50" spans="1:16" s="48" customFormat="1" ht="18.75" customHeight="1">
      <c r="A50" s="18"/>
      <c r="B50" s="19"/>
      <c r="C50" s="20"/>
      <c r="D50" s="14" t="s">
        <v>17</v>
      </c>
      <c r="E50" s="9">
        <v>0</v>
      </c>
      <c r="F50" s="9">
        <v>0</v>
      </c>
      <c r="G50" s="9">
        <v>0</v>
      </c>
      <c r="H50" s="10">
        <v>0</v>
      </c>
      <c r="I50" s="10">
        <v>0</v>
      </c>
      <c r="J50" s="10">
        <v>0</v>
      </c>
      <c r="K50" s="10">
        <v>0</v>
      </c>
      <c r="L50" s="9">
        <v>0</v>
      </c>
      <c r="M50" s="9">
        <f t="shared" si="16"/>
        <v>0</v>
      </c>
    </row>
    <row r="51" spans="1:16" s="48" customFormat="1" ht="18.75" customHeight="1">
      <c r="A51" s="18"/>
      <c r="B51" s="19"/>
      <c r="C51" s="20"/>
      <c r="D51" s="14" t="s">
        <v>18</v>
      </c>
      <c r="E51" s="9">
        <v>0</v>
      </c>
      <c r="F51" s="9">
        <v>0</v>
      </c>
      <c r="G51" s="9">
        <v>0</v>
      </c>
      <c r="H51" s="10">
        <v>0</v>
      </c>
      <c r="I51" s="10">
        <v>0</v>
      </c>
      <c r="J51" s="10">
        <v>0</v>
      </c>
      <c r="K51" s="10">
        <v>0</v>
      </c>
      <c r="L51" s="9">
        <v>0</v>
      </c>
      <c r="M51" s="9">
        <f t="shared" si="16"/>
        <v>0</v>
      </c>
    </row>
    <row r="52" spans="1:16" s="48" customFormat="1" ht="18.75" customHeight="1">
      <c r="A52" s="17" t="s">
        <v>58</v>
      </c>
      <c r="B52" s="41" t="s">
        <v>25</v>
      </c>
      <c r="C52" s="29" t="s">
        <v>14</v>
      </c>
      <c r="D52" s="14" t="s">
        <v>11</v>
      </c>
      <c r="E52" s="9">
        <f>E53+E54+E55+E56</f>
        <v>300</v>
      </c>
      <c r="F52" s="9">
        <f t="shared" ref="F52:L52" si="17">F53+F54+F55+F56</f>
        <v>630</v>
      </c>
      <c r="G52" s="9">
        <f t="shared" si="17"/>
        <v>720</v>
      </c>
      <c r="H52" s="10">
        <f t="shared" si="17"/>
        <v>600</v>
      </c>
      <c r="I52" s="10">
        <f t="shared" si="17"/>
        <v>1000</v>
      </c>
      <c r="J52" s="10">
        <f t="shared" si="17"/>
        <v>1000</v>
      </c>
      <c r="K52" s="10">
        <f t="shared" si="17"/>
        <v>1000</v>
      </c>
      <c r="L52" s="10">
        <f t="shared" si="17"/>
        <v>1000</v>
      </c>
      <c r="M52" s="9">
        <f>M53+M54+M55+M56</f>
        <v>6250</v>
      </c>
      <c r="P52" s="49"/>
    </row>
    <row r="53" spans="1:16" s="48" customFormat="1" ht="18.75" customHeight="1">
      <c r="A53" s="18"/>
      <c r="B53" s="42"/>
      <c r="C53" s="30"/>
      <c r="D53" s="14" t="s">
        <v>15</v>
      </c>
      <c r="E53" s="9">
        <v>0</v>
      </c>
      <c r="F53" s="9">
        <v>0</v>
      </c>
      <c r="G53" s="9">
        <v>0</v>
      </c>
      <c r="H53" s="10">
        <v>0</v>
      </c>
      <c r="I53" s="10">
        <v>0</v>
      </c>
      <c r="J53" s="10">
        <v>0</v>
      </c>
      <c r="K53" s="10">
        <v>0</v>
      </c>
      <c r="L53" s="9">
        <v>0</v>
      </c>
      <c r="M53" s="9">
        <f>E53+F53+G53+H53+I53+J53+K53+L53</f>
        <v>0</v>
      </c>
    </row>
    <row r="54" spans="1:16" s="48" customFormat="1" ht="18.75" customHeight="1">
      <c r="A54" s="18"/>
      <c r="B54" s="42"/>
      <c r="C54" s="30"/>
      <c r="D54" s="14" t="s">
        <v>16</v>
      </c>
      <c r="E54" s="9">
        <v>0</v>
      </c>
      <c r="F54" s="9">
        <v>0</v>
      </c>
      <c r="G54" s="9">
        <v>0</v>
      </c>
      <c r="H54" s="10">
        <v>0</v>
      </c>
      <c r="I54" s="10">
        <v>0</v>
      </c>
      <c r="J54" s="10">
        <v>0</v>
      </c>
      <c r="K54" s="10">
        <v>0</v>
      </c>
      <c r="L54" s="9">
        <v>0</v>
      </c>
      <c r="M54" s="9">
        <f t="shared" ref="M54:M56" si="18">E54+F54+G54+H54+I54+J54+K54+L54</f>
        <v>0</v>
      </c>
    </row>
    <row r="55" spans="1:16" s="48" customFormat="1" ht="18.75" customHeight="1">
      <c r="A55" s="18"/>
      <c r="B55" s="42"/>
      <c r="C55" s="30"/>
      <c r="D55" s="14" t="s">
        <v>17</v>
      </c>
      <c r="E55" s="9">
        <v>300</v>
      </c>
      <c r="F55" s="9">
        <v>630</v>
      </c>
      <c r="G55" s="9">
        <v>720</v>
      </c>
      <c r="H55" s="10">
        <v>600</v>
      </c>
      <c r="I55" s="10">
        <v>1000</v>
      </c>
      <c r="J55" s="10">
        <v>1000</v>
      </c>
      <c r="K55" s="10">
        <v>1000</v>
      </c>
      <c r="L55" s="9">
        <v>1000</v>
      </c>
      <c r="M55" s="9">
        <f t="shared" si="18"/>
        <v>6250</v>
      </c>
    </row>
    <row r="56" spans="1:16" s="48" customFormat="1" ht="17.25" customHeight="1">
      <c r="A56" s="18"/>
      <c r="B56" s="42"/>
      <c r="C56" s="31"/>
      <c r="D56" s="14" t="s">
        <v>18</v>
      </c>
      <c r="E56" s="9">
        <v>0</v>
      </c>
      <c r="F56" s="9">
        <v>0</v>
      </c>
      <c r="G56" s="9">
        <v>0</v>
      </c>
      <c r="H56" s="10">
        <v>0</v>
      </c>
      <c r="I56" s="10">
        <v>0</v>
      </c>
      <c r="J56" s="10">
        <v>0</v>
      </c>
      <c r="K56" s="10">
        <v>0</v>
      </c>
      <c r="L56" s="9">
        <v>0</v>
      </c>
      <c r="M56" s="9">
        <f t="shared" si="18"/>
        <v>0</v>
      </c>
      <c r="P56" s="49"/>
    </row>
    <row r="57" spans="1:16" s="48" customFormat="1" ht="18.75" customHeight="1">
      <c r="A57" s="18"/>
      <c r="B57" s="42"/>
      <c r="C57" s="29" t="s">
        <v>26</v>
      </c>
      <c r="D57" s="14" t="s">
        <v>11</v>
      </c>
      <c r="E57" s="10">
        <f>E58+E59+E60+E61</f>
        <v>623.1</v>
      </c>
      <c r="F57" s="10">
        <f t="shared" ref="F57:L57" si="19">F58+F59+F60+F61</f>
        <v>604.4</v>
      </c>
      <c r="G57" s="10">
        <f t="shared" si="19"/>
        <v>1506.4</v>
      </c>
      <c r="H57" s="10">
        <f t="shared" si="19"/>
        <v>1131.5999999999999</v>
      </c>
      <c r="I57" s="10">
        <f t="shared" si="19"/>
        <v>1675.1</v>
      </c>
      <c r="J57" s="10">
        <f t="shared" si="19"/>
        <v>1075.0999999999999</v>
      </c>
      <c r="K57" s="10">
        <f t="shared" si="19"/>
        <v>1075.0999999999999</v>
      </c>
      <c r="L57" s="10">
        <f t="shared" si="19"/>
        <v>1075.0999999999999</v>
      </c>
      <c r="M57" s="9">
        <f>M58+M59+M60+M61</f>
        <v>8765.9</v>
      </c>
    </row>
    <row r="58" spans="1:16" s="48" customFormat="1" ht="18.75" customHeight="1">
      <c r="A58" s="18"/>
      <c r="B58" s="42"/>
      <c r="C58" s="30"/>
      <c r="D58" s="14" t="s">
        <v>15</v>
      </c>
      <c r="E58" s="10">
        <v>0</v>
      </c>
      <c r="F58" s="10">
        <v>0</v>
      </c>
      <c r="G58" s="10">
        <v>0</v>
      </c>
      <c r="H58" s="10">
        <v>0</v>
      </c>
      <c r="I58" s="10">
        <v>0</v>
      </c>
      <c r="J58" s="10">
        <v>0</v>
      </c>
      <c r="K58" s="10">
        <v>0</v>
      </c>
      <c r="L58" s="10">
        <v>0</v>
      </c>
      <c r="M58" s="9">
        <f>E58+F58+G58+H58+I58+J58+K58+L58</f>
        <v>0</v>
      </c>
    </row>
    <row r="59" spans="1:16" s="48" customFormat="1" ht="18.75" customHeight="1">
      <c r="A59" s="18"/>
      <c r="B59" s="42"/>
      <c r="C59" s="30"/>
      <c r="D59" s="14" t="s">
        <v>16</v>
      </c>
      <c r="E59" s="10">
        <v>290.8</v>
      </c>
      <c r="F59" s="10">
        <v>0</v>
      </c>
      <c r="G59" s="10">
        <v>700</v>
      </c>
      <c r="H59" s="10">
        <v>200</v>
      </c>
      <c r="I59" s="10">
        <v>600</v>
      </c>
      <c r="J59" s="10">
        <v>0</v>
      </c>
      <c r="K59" s="10">
        <v>0</v>
      </c>
      <c r="L59" s="10">
        <v>0</v>
      </c>
      <c r="M59" s="9">
        <f t="shared" ref="M59:M61" si="20">E59+F59+G59+H59+I59+J59+K59+L59</f>
        <v>1790.8</v>
      </c>
    </row>
    <row r="60" spans="1:16" s="48" customFormat="1" ht="18.75" customHeight="1">
      <c r="A60" s="18"/>
      <c r="B60" s="42"/>
      <c r="C60" s="30"/>
      <c r="D60" s="14" t="s">
        <v>17</v>
      </c>
      <c r="E60" s="10">
        <v>332.3</v>
      </c>
      <c r="F60" s="10">
        <v>604.4</v>
      </c>
      <c r="G60" s="10">
        <v>806.4</v>
      </c>
      <c r="H60" s="10">
        <v>931.6</v>
      </c>
      <c r="I60" s="10">
        <v>1075.0999999999999</v>
      </c>
      <c r="J60" s="10">
        <v>1075.0999999999999</v>
      </c>
      <c r="K60" s="10">
        <v>1075.0999999999999</v>
      </c>
      <c r="L60" s="10">
        <v>1075.0999999999999</v>
      </c>
      <c r="M60" s="9">
        <f t="shared" si="20"/>
        <v>6975.1</v>
      </c>
    </row>
    <row r="61" spans="1:16" s="48" customFormat="1" ht="18.75" customHeight="1">
      <c r="A61" s="18"/>
      <c r="B61" s="42"/>
      <c r="C61" s="31"/>
      <c r="D61" s="14" t="s">
        <v>18</v>
      </c>
      <c r="E61" s="10">
        <v>0</v>
      </c>
      <c r="F61" s="10">
        <v>0</v>
      </c>
      <c r="G61" s="10">
        <v>0</v>
      </c>
      <c r="H61" s="10">
        <v>0</v>
      </c>
      <c r="I61" s="10">
        <v>0</v>
      </c>
      <c r="J61" s="10">
        <v>0</v>
      </c>
      <c r="K61" s="10">
        <v>0</v>
      </c>
      <c r="L61" s="10">
        <v>0</v>
      </c>
      <c r="M61" s="9">
        <f t="shared" si="20"/>
        <v>0</v>
      </c>
    </row>
    <row r="62" spans="1:16" s="48" customFormat="1" ht="18.75" customHeight="1">
      <c r="A62" s="18"/>
      <c r="B62" s="42"/>
      <c r="C62" s="20" t="s">
        <v>21</v>
      </c>
      <c r="D62" s="14" t="s">
        <v>11</v>
      </c>
      <c r="E62" s="9">
        <f>E63+E64+E65+E66</f>
        <v>923.09999999999991</v>
      </c>
      <c r="F62" s="9">
        <f t="shared" ref="F62:L62" si="21">F63+F64+F65+F66</f>
        <v>1234.4000000000001</v>
      </c>
      <c r="G62" s="9">
        <f t="shared" si="21"/>
        <v>2226.4</v>
      </c>
      <c r="H62" s="10">
        <f t="shared" si="21"/>
        <v>1731.6</v>
      </c>
      <c r="I62" s="10">
        <f t="shared" si="21"/>
        <v>2675.1</v>
      </c>
      <c r="J62" s="10">
        <f t="shared" si="21"/>
        <v>2075.1</v>
      </c>
      <c r="K62" s="10">
        <f t="shared" si="21"/>
        <v>2075.1</v>
      </c>
      <c r="L62" s="10">
        <f t="shared" si="21"/>
        <v>2075.1</v>
      </c>
      <c r="M62" s="9">
        <f>M63+M64+M65+M66</f>
        <v>15015.900000000001</v>
      </c>
    </row>
    <row r="63" spans="1:16" s="48" customFormat="1" ht="18.75" customHeight="1">
      <c r="A63" s="18"/>
      <c r="B63" s="42"/>
      <c r="C63" s="20"/>
      <c r="D63" s="14" t="s">
        <v>15</v>
      </c>
      <c r="E63" s="9">
        <f>E53+E58</f>
        <v>0</v>
      </c>
      <c r="F63" s="9">
        <f t="shared" ref="F63:L63" si="22">F53+F58</f>
        <v>0</v>
      </c>
      <c r="G63" s="9">
        <f t="shared" si="22"/>
        <v>0</v>
      </c>
      <c r="H63" s="10">
        <f t="shared" si="22"/>
        <v>0</v>
      </c>
      <c r="I63" s="10">
        <f t="shared" si="22"/>
        <v>0</v>
      </c>
      <c r="J63" s="10">
        <f t="shared" si="22"/>
        <v>0</v>
      </c>
      <c r="K63" s="10">
        <f t="shared" si="22"/>
        <v>0</v>
      </c>
      <c r="L63" s="10">
        <f t="shared" si="22"/>
        <v>0</v>
      </c>
      <c r="M63" s="9">
        <f>E63+F63+G63+H63+I63+J63+K63+L63</f>
        <v>0</v>
      </c>
    </row>
    <row r="64" spans="1:16" s="48" customFormat="1" ht="18.75" customHeight="1">
      <c r="A64" s="18"/>
      <c r="B64" s="42"/>
      <c r="C64" s="20"/>
      <c r="D64" s="14" t="s">
        <v>16</v>
      </c>
      <c r="E64" s="9">
        <f>E54+E59</f>
        <v>290.8</v>
      </c>
      <c r="F64" s="9">
        <f t="shared" ref="F64:L64" si="23">F54+F59</f>
        <v>0</v>
      </c>
      <c r="G64" s="9">
        <f t="shared" si="23"/>
        <v>700</v>
      </c>
      <c r="H64" s="10">
        <f t="shared" si="23"/>
        <v>200</v>
      </c>
      <c r="I64" s="10">
        <f t="shared" si="23"/>
        <v>600</v>
      </c>
      <c r="J64" s="10">
        <f t="shared" si="23"/>
        <v>0</v>
      </c>
      <c r="K64" s="10">
        <f t="shared" si="23"/>
        <v>0</v>
      </c>
      <c r="L64" s="10">
        <f t="shared" si="23"/>
        <v>0</v>
      </c>
      <c r="M64" s="9">
        <f t="shared" ref="M64:M66" si="24">E64+F64+G64+H64+I64+J64+K64+L64</f>
        <v>1790.8</v>
      </c>
    </row>
    <row r="65" spans="1:13" s="48" customFormat="1" ht="18.75" customHeight="1">
      <c r="A65" s="18"/>
      <c r="B65" s="42"/>
      <c r="C65" s="20"/>
      <c r="D65" s="14" t="s">
        <v>17</v>
      </c>
      <c r="E65" s="9">
        <f>E55+E60</f>
        <v>632.29999999999995</v>
      </c>
      <c r="F65" s="9">
        <f t="shared" ref="F65:L65" si="25">F55+F60</f>
        <v>1234.4000000000001</v>
      </c>
      <c r="G65" s="9">
        <f t="shared" si="25"/>
        <v>1526.4</v>
      </c>
      <c r="H65" s="10">
        <f t="shared" si="25"/>
        <v>1531.6</v>
      </c>
      <c r="I65" s="10">
        <f t="shared" si="25"/>
        <v>2075.1</v>
      </c>
      <c r="J65" s="10">
        <f t="shared" si="25"/>
        <v>2075.1</v>
      </c>
      <c r="K65" s="10">
        <f t="shared" si="25"/>
        <v>2075.1</v>
      </c>
      <c r="L65" s="10">
        <f t="shared" si="25"/>
        <v>2075.1</v>
      </c>
      <c r="M65" s="9">
        <f t="shared" si="24"/>
        <v>13225.100000000002</v>
      </c>
    </row>
    <row r="66" spans="1:13" s="48" customFormat="1" ht="18.75" customHeight="1">
      <c r="A66" s="32"/>
      <c r="B66" s="43"/>
      <c r="C66" s="20"/>
      <c r="D66" s="14" t="s">
        <v>18</v>
      </c>
      <c r="E66" s="9">
        <f>E56+E61</f>
        <v>0</v>
      </c>
      <c r="F66" s="9">
        <f t="shared" ref="F66:L66" si="26">F56+F61</f>
        <v>0</v>
      </c>
      <c r="G66" s="9">
        <f t="shared" si="26"/>
        <v>0</v>
      </c>
      <c r="H66" s="10">
        <f t="shared" si="26"/>
        <v>0</v>
      </c>
      <c r="I66" s="10">
        <f t="shared" si="26"/>
        <v>0</v>
      </c>
      <c r="J66" s="10">
        <f t="shared" si="26"/>
        <v>0</v>
      </c>
      <c r="K66" s="10">
        <f t="shared" si="26"/>
        <v>0</v>
      </c>
      <c r="L66" s="10">
        <f t="shared" si="26"/>
        <v>0</v>
      </c>
      <c r="M66" s="9">
        <f t="shared" si="24"/>
        <v>0</v>
      </c>
    </row>
    <row r="67" spans="1:13" s="48" customFormat="1" ht="18.75" customHeight="1">
      <c r="A67" s="18" t="s">
        <v>59</v>
      </c>
      <c r="B67" s="21" t="s">
        <v>40</v>
      </c>
      <c r="C67" s="20" t="s">
        <v>24</v>
      </c>
      <c r="D67" s="14" t="s">
        <v>11</v>
      </c>
      <c r="E67" s="9">
        <f>E68+E69+E70+E71</f>
        <v>472.3</v>
      </c>
      <c r="F67" s="9">
        <f t="shared" ref="F67" si="27">F68+F69+F70+F71</f>
        <v>0</v>
      </c>
      <c r="G67" s="9">
        <f t="shared" ref="G67" si="28">G68+G69+G70+G71</f>
        <v>0</v>
      </c>
      <c r="H67" s="10">
        <f t="shared" ref="H67" si="29">H68+H69+H70+H71</f>
        <v>0</v>
      </c>
      <c r="I67" s="10">
        <f t="shared" ref="I67" si="30">I68+I69+I70+I71</f>
        <v>0</v>
      </c>
      <c r="J67" s="10">
        <f t="shared" ref="J67:L67" si="31">J68+J69+J70+J71</f>
        <v>0</v>
      </c>
      <c r="K67" s="10">
        <f t="shared" si="31"/>
        <v>0</v>
      </c>
      <c r="L67" s="10">
        <f t="shared" si="31"/>
        <v>0</v>
      </c>
      <c r="M67" s="9">
        <f>M68+M69+M70+M71</f>
        <v>472.3</v>
      </c>
    </row>
    <row r="68" spans="1:13" s="48" customFormat="1" ht="18.75" customHeight="1">
      <c r="A68" s="18"/>
      <c r="B68" s="21"/>
      <c r="C68" s="20"/>
      <c r="D68" s="14" t="s">
        <v>15</v>
      </c>
      <c r="E68" s="9">
        <v>0</v>
      </c>
      <c r="F68" s="9">
        <v>0</v>
      </c>
      <c r="G68" s="9">
        <v>0</v>
      </c>
      <c r="H68" s="10">
        <v>0</v>
      </c>
      <c r="I68" s="10">
        <v>0</v>
      </c>
      <c r="J68" s="10">
        <v>0</v>
      </c>
      <c r="K68" s="10">
        <v>0</v>
      </c>
      <c r="L68" s="9">
        <v>0</v>
      </c>
      <c r="M68" s="9">
        <f>E68+G68+H68+I68+J68+K68+L68</f>
        <v>0</v>
      </c>
    </row>
    <row r="69" spans="1:13" s="48" customFormat="1" ht="18.75" customHeight="1">
      <c r="A69" s="18"/>
      <c r="B69" s="21"/>
      <c r="C69" s="20"/>
      <c r="D69" s="14" t="s">
        <v>16</v>
      </c>
      <c r="E69" s="9">
        <v>472.3</v>
      </c>
      <c r="F69" s="9">
        <v>0</v>
      </c>
      <c r="G69" s="9">
        <v>0</v>
      </c>
      <c r="H69" s="10">
        <v>0</v>
      </c>
      <c r="I69" s="10">
        <v>0</v>
      </c>
      <c r="J69" s="10">
        <v>0</v>
      </c>
      <c r="K69" s="10">
        <v>0</v>
      </c>
      <c r="L69" s="9">
        <v>0</v>
      </c>
      <c r="M69" s="9">
        <f t="shared" ref="M69:M71" si="32">E69+G69+H69+I69+J69+K69+L69</f>
        <v>472.3</v>
      </c>
    </row>
    <row r="70" spans="1:13" s="48" customFormat="1" ht="18.75" customHeight="1">
      <c r="A70" s="18"/>
      <c r="B70" s="21"/>
      <c r="C70" s="20"/>
      <c r="D70" s="14" t="s">
        <v>17</v>
      </c>
      <c r="E70" s="9">
        <v>0</v>
      </c>
      <c r="F70" s="9">
        <v>0</v>
      </c>
      <c r="G70" s="9">
        <v>0</v>
      </c>
      <c r="H70" s="10">
        <v>0</v>
      </c>
      <c r="I70" s="10">
        <v>0</v>
      </c>
      <c r="J70" s="10">
        <v>0</v>
      </c>
      <c r="K70" s="10">
        <v>0</v>
      </c>
      <c r="L70" s="9">
        <v>0</v>
      </c>
      <c r="M70" s="9">
        <f t="shared" si="32"/>
        <v>0</v>
      </c>
    </row>
    <row r="71" spans="1:13" s="48" customFormat="1" ht="18.75" customHeight="1">
      <c r="A71" s="32"/>
      <c r="B71" s="21"/>
      <c r="C71" s="20"/>
      <c r="D71" s="14" t="s">
        <v>18</v>
      </c>
      <c r="E71" s="9">
        <v>0</v>
      </c>
      <c r="F71" s="9">
        <v>0</v>
      </c>
      <c r="G71" s="9">
        <v>0</v>
      </c>
      <c r="H71" s="10">
        <v>0</v>
      </c>
      <c r="I71" s="10">
        <v>0</v>
      </c>
      <c r="J71" s="10">
        <v>0</v>
      </c>
      <c r="K71" s="10">
        <v>0</v>
      </c>
      <c r="L71" s="9">
        <v>0</v>
      </c>
      <c r="M71" s="9">
        <f t="shared" si="32"/>
        <v>0</v>
      </c>
    </row>
    <row r="72" spans="1:13" s="48" customFormat="1" ht="18.75" customHeight="1">
      <c r="A72" s="17"/>
      <c r="B72" s="19" t="s">
        <v>27</v>
      </c>
      <c r="C72" s="20" t="s">
        <v>14</v>
      </c>
      <c r="D72" s="14" t="s">
        <v>11</v>
      </c>
      <c r="E72" s="9">
        <f>E73+E74+E75+E76</f>
        <v>300</v>
      </c>
      <c r="F72" s="9">
        <f t="shared" ref="F72:L72" si="33">F73+F74+F75+F76</f>
        <v>630</v>
      </c>
      <c r="G72" s="9">
        <f t="shared" si="33"/>
        <v>720</v>
      </c>
      <c r="H72" s="10">
        <f t="shared" si="33"/>
        <v>600</v>
      </c>
      <c r="I72" s="10">
        <f t="shared" si="33"/>
        <v>1000</v>
      </c>
      <c r="J72" s="10">
        <f t="shared" si="33"/>
        <v>1000</v>
      </c>
      <c r="K72" s="10">
        <f t="shared" si="33"/>
        <v>1000</v>
      </c>
      <c r="L72" s="10">
        <f t="shared" si="33"/>
        <v>1000</v>
      </c>
      <c r="M72" s="9">
        <f>M73+M74+M75+M76</f>
        <v>6250</v>
      </c>
    </row>
    <row r="73" spans="1:13" s="48" customFormat="1" ht="18.75" customHeight="1">
      <c r="A73" s="18"/>
      <c r="B73" s="19"/>
      <c r="C73" s="20"/>
      <c r="D73" s="14" t="s">
        <v>15</v>
      </c>
      <c r="E73" s="9">
        <f t="shared" ref="E73:L76" si="34">E38+E53</f>
        <v>0</v>
      </c>
      <c r="F73" s="9">
        <f t="shared" si="34"/>
        <v>0</v>
      </c>
      <c r="G73" s="9">
        <f t="shared" si="34"/>
        <v>0</v>
      </c>
      <c r="H73" s="10">
        <f t="shared" si="34"/>
        <v>0</v>
      </c>
      <c r="I73" s="10">
        <f t="shared" si="34"/>
        <v>0</v>
      </c>
      <c r="J73" s="10">
        <f t="shared" si="34"/>
        <v>0</v>
      </c>
      <c r="K73" s="10">
        <f t="shared" si="34"/>
        <v>0</v>
      </c>
      <c r="L73" s="10">
        <f t="shared" si="34"/>
        <v>0</v>
      </c>
      <c r="M73" s="9">
        <f>E73+F73+G73+H73+I73+J73+K73+L73</f>
        <v>0</v>
      </c>
    </row>
    <row r="74" spans="1:13" s="48" customFormat="1" ht="18.75" customHeight="1">
      <c r="A74" s="18"/>
      <c r="B74" s="19"/>
      <c r="C74" s="20"/>
      <c r="D74" s="14" t="s">
        <v>16</v>
      </c>
      <c r="E74" s="9">
        <f t="shared" si="34"/>
        <v>0</v>
      </c>
      <c r="F74" s="9">
        <f t="shared" si="34"/>
        <v>0</v>
      </c>
      <c r="G74" s="9">
        <f t="shared" si="34"/>
        <v>0</v>
      </c>
      <c r="H74" s="10">
        <f t="shared" si="34"/>
        <v>0</v>
      </c>
      <c r="I74" s="10">
        <f t="shared" si="34"/>
        <v>0</v>
      </c>
      <c r="J74" s="10">
        <f t="shared" si="34"/>
        <v>0</v>
      </c>
      <c r="K74" s="10">
        <f t="shared" si="34"/>
        <v>0</v>
      </c>
      <c r="L74" s="10">
        <f t="shared" si="34"/>
        <v>0</v>
      </c>
      <c r="M74" s="9">
        <f t="shared" ref="M74:M76" si="35">E74+F74+G74+H74+I74+J74+K74+L74</f>
        <v>0</v>
      </c>
    </row>
    <row r="75" spans="1:13" s="48" customFormat="1" ht="18.75" customHeight="1">
      <c r="A75" s="18"/>
      <c r="B75" s="19"/>
      <c r="C75" s="20"/>
      <c r="D75" s="14" t="s">
        <v>17</v>
      </c>
      <c r="E75" s="9">
        <f t="shared" si="34"/>
        <v>300</v>
      </c>
      <c r="F75" s="9">
        <f t="shared" si="34"/>
        <v>630</v>
      </c>
      <c r="G75" s="9">
        <f t="shared" si="34"/>
        <v>720</v>
      </c>
      <c r="H75" s="10">
        <f t="shared" si="34"/>
        <v>600</v>
      </c>
      <c r="I75" s="10">
        <f t="shared" si="34"/>
        <v>1000</v>
      </c>
      <c r="J75" s="10">
        <f t="shared" si="34"/>
        <v>1000</v>
      </c>
      <c r="K75" s="10">
        <f t="shared" si="34"/>
        <v>1000</v>
      </c>
      <c r="L75" s="10">
        <f t="shared" si="34"/>
        <v>1000</v>
      </c>
      <c r="M75" s="9">
        <f t="shared" si="35"/>
        <v>6250</v>
      </c>
    </row>
    <row r="76" spans="1:13" s="48" customFormat="1" ht="18.75" customHeight="1">
      <c r="A76" s="18"/>
      <c r="B76" s="19"/>
      <c r="C76" s="20"/>
      <c r="D76" s="14" t="s">
        <v>18</v>
      </c>
      <c r="E76" s="9">
        <f t="shared" si="34"/>
        <v>0</v>
      </c>
      <c r="F76" s="9">
        <f t="shared" si="34"/>
        <v>0</v>
      </c>
      <c r="G76" s="9">
        <f t="shared" si="34"/>
        <v>0</v>
      </c>
      <c r="H76" s="10">
        <f t="shared" si="34"/>
        <v>0</v>
      </c>
      <c r="I76" s="10">
        <f t="shared" si="34"/>
        <v>0</v>
      </c>
      <c r="J76" s="10">
        <f t="shared" si="34"/>
        <v>0</v>
      </c>
      <c r="K76" s="10">
        <f t="shared" si="34"/>
        <v>0</v>
      </c>
      <c r="L76" s="10">
        <f t="shared" si="34"/>
        <v>0</v>
      </c>
      <c r="M76" s="9">
        <f t="shared" si="35"/>
        <v>0</v>
      </c>
    </row>
    <row r="77" spans="1:13" s="48" customFormat="1" ht="18.75" customHeight="1">
      <c r="A77" s="18"/>
      <c r="B77" s="19"/>
      <c r="C77" s="20" t="s">
        <v>26</v>
      </c>
      <c r="D77" s="14" t="s">
        <v>11</v>
      </c>
      <c r="E77" s="9">
        <f>E78+E79+E80+E81</f>
        <v>623.1</v>
      </c>
      <c r="F77" s="9">
        <f t="shared" ref="F77:L77" si="36">F78+F79+F80+F81</f>
        <v>604.4</v>
      </c>
      <c r="G77" s="9">
        <f t="shared" si="36"/>
        <v>1506.4</v>
      </c>
      <c r="H77" s="10">
        <f t="shared" si="36"/>
        <v>1131.5999999999999</v>
      </c>
      <c r="I77" s="10">
        <f t="shared" si="36"/>
        <v>1675.1</v>
      </c>
      <c r="J77" s="10">
        <f t="shared" si="36"/>
        <v>1075.0999999999999</v>
      </c>
      <c r="K77" s="10">
        <f t="shared" si="36"/>
        <v>1075.0999999999999</v>
      </c>
      <c r="L77" s="10">
        <f t="shared" si="36"/>
        <v>1075.0999999999999</v>
      </c>
      <c r="M77" s="9">
        <f>M78+M79+M80+M81</f>
        <v>8765.9</v>
      </c>
    </row>
    <row r="78" spans="1:13" s="48" customFormat="1" ht="18.75" customHeight="1">
      <c r="A78" s="18"/>
      <c r="B78" s="19"/>
      <c r="C78" s="20"/>
      <c r="D78" s="14" t="s">
        <v>15</v>
      </c>
      <c r="E78" s="9">
        <f t="shared" ref="E78:L80" si="37">E43+E58</f>
        <v>0</v>
      </c>
      <c r="F78" s="9">
        <f t="shared" si="37"/>
        <v>0</v>
      </c>
      <c r="G78" s="9">
        <f t="shared" si="37"/>
        <v>0</v>
      </c>
      <c r="H78" s="10">
        <f t="shared" si="37"/>
        <v>0</v>
      </c>
      <c r="I78" s="10">
        <f t="shared" si="37"/>
        <v>0</v>
      </c>
      <c r="J78" s="10">
        <f t="shared" si="37"/>
        <v>0</v>
      </c>
      <c r="K78" s="10">
        <f t="shared" si="37"/>
        <v>0</v>
      </c>
      <c r="L78" s="10">
        <f t="shared" si="37"/>
        <v>0</v>
      </c>
      <c r="M78" s="9">
        <f>E78+F78+G78+H78+I78+J78+K78+L78</f>
        <v>0</v>
      </c>
    </row>
    <row r="79" spans="1:13" s="48" customFormat="1" ht="18.75" customHeight="1">
      <c r="A79" s="18"/>
      <c r="B79" s="19"/>
      <c r="C79" s="20"/>
      <c r="D79" s="14" t="s">
        <v>16</v>
      </c>
      <c r="E79" s="9">
        <f t="shared" si="37"/>
        <v>290.8</v>
      </c>
      <c r="F79" s="9">
        <f t="shared" si="37"/>
        <v>0</v>
      </c>
      <c r="G79" s="9">
        <f t="shared" si="37"/>
        <v>700</v>
      </c>
      <c r="H79" s="10">
        <f t="shared" si="37"/>
        <v>200</v>
      </c>
      <c r="I79" s="10">
        <f t="shared" si="37"/>
        <v>600</v>
      </c>
      <c r="J79" s="10">
        <f t="shared" si="37"/>
        <v>0</v>
      </c>
      <c r="K79" s="10">
        <f t="shared" si="37"/>
        <v>0</v>
      </c>
      <c r="L79" s="10">
        <f t="shared" si="37"/>
        <v>0</v>
      </c>
      <c r="M79" s="9">
        <f t="shared" ref="M79:M81" si="38">E79+F79+G79+H79+I79+J79+K79+L79</f>
        <v>1790.8</v>
      </c>
    </row>
    <row r="80" spans="1:13" s="48" customFormat="1" ht="18.75" customHeight="1">
      <c r="A80" s="18"/>
      <c r="B80" s="19"/>
      <c r="C80" s="20"/>
      <c r="D80" s="14" t="s">
        <v>17</v>
      </c>
      <c r="E80" s="9">
        <f t="shared" si="37"/>
        <v>332.3</v>
      </c>
      <c r="F80" s="9">
        <f t="shared" si="37"/>
        <v>604.4</v>
      </c>
      <c r="G80" s="9">
        <f t="shared" si="37"/>
        <v>806.4</v>
      </c>
      <c r="H80" s="10">
        <f t="shared" si="37"/>
        <v>931.6</v>
      </c>
      <c r="I80" s="10">
        <f t="shared" si="37"/>
        <v>1075.0999999999999</v>
      </c>
      <c r="J80" s="10">
        <f t="shared" si="37"/>
        <v>1075.0999999999999</v>
      </c>
      <c r="K80" s="10">
        <f t="shared" si="37"/>
        <v>1075.0999999999999</v>
      </c>
      <c r="L80" s="10">
        <f t="shared" si="37"/>
        <v>1075.0999999999999</v>
      </c>
      <c r="M80" s="9">
        <f t="shared" si="38"/>
        <v>6975.1</v>
      </c>
    </row>
    <row r="81" spans="1:17" s="48" customFormat="1" ht="18.75" customHeight="1">
      <c r="A81" s="18"/>
      <c r="B81" s="19"/>
      <c r="C81" s="20"/>
      <c r="D81" s="14" t="s">
        <v>18</v>
      </c>
      <c r="E81" s="9">
        <f>E46+E61</f>
        <v>0</v>
      </c>
      <c r="F81" s="9">
        <v>0</v>
      </c>
      <c r="G81" s="9">
        <v>0</v>
      </c>
      <c r="H81" s="10">
        <v>0</v>
      </c>
      <c r="I81" s="10">
        <v>0</v>
      </c>
      <c r="J81" s="10">
        <v>0</v>
      </c>
      <c r="K81" s="10">
        <v>0</v>
      </c>
      <c r="L81" s="10">
        <v>0</v>
      </c>
      <c r="M81" s="9">
        <f t="shared" si="38"/>
        <v>0</v>
      </c>
    </row>
    <row r="82" spans="1:17" s="48" customFormat="1" ht="18.75" customHeight="1">
      <c r="A82" s="18"/>
      <c r="B82" s="19"/>
      <c r="C82" s="20" t="s">
        <v>24</v>
      </c>
      <c r="D82" s="14" t="s">
        <v>11</v>
      </c>
      <c r="E82" s="9">
        <f>E83+E84+E85+E86</f>
        <v>472.3</v>
      </c>
      <c r="F82" s="9">
        <f t="shared" ref="F82:L82" si="39">F83+F84+F85+F86</f>
        <v>0</v>
      </c>
      <c r="G82" s="9">
        <f t="shared" si="39"/>
        <v>0</v>
      </c>
      <c r="H82" s="10">
        <f t="shared" si="39"/>
        <v>0</v>
      </c>
      <c r="I82" s="10">
        <f t="shared" si="39"/>
        <v>0</v>
      </c>
      <c r="J82" s="10">
        <f t="shared" si="39"/>
        <v>0</v>
      </c>
      <c r="K82" s="10">
        <f t="shared" si="39"/>
        <v>0</v>
      </c>
      <c r="L82" s="10">
        <f t="shared" si="39"/>
        <v>0</v>
      </c>
      <c r="M82" s="9">
        <f>M83+M84+M85+M86</f>
        <v>472.3</v>
      </c>
    </row>
    <row r="83" spans="1:17" s="48" customFormat="1" ht="18.75" customHeight="1">
      <c r="A83" s="18"/>
      <c r="B83" s="19"/>
      <c r="C83" s="20"/>
      <c r="D83" s="14" t="s">
        <v>15</v>
      </c>
      <c r="E83" s="9">
        <v>0</v>
      </c>
      <c r="F83" s="9">
        <v>0</v>
      </c>
      <c r="G83" s="9">
        <v>0</v>
      </c>
      <c r="H83" s="10">
        <v>0</v>
      </c>
      <c r="I83" s="10">
        <v>0</v>
      </c>
      <c r="J83" s="10">
        <v>0</v>
      </c>
      <c r="K83" s="10">
        <v>0</v>
      </c>
      <c r="L83" s="9">
        <v>0</v>
      </c>
      <c r="M83" s="9">
        <f>E83+F83+G83+H83+I83+J83+K83+L83</f>
        <v>0</v>
      </c>
    </row>
    <row r="84" spans="1:17" s="48" customFormat="1" ht="18.75" customHeight="1">
      <c r="A84" s="18"/>
      <c r="B84" s="19"/>
      <c r="C84" s="20"/>
      <c r="D84" s="14" t="s">
        <v>16</v>
      </c>
      <c r="E84" s="9">
        <v>472.3</v>
      </c>
      <c r="F84" s="9">
        <v>0</v>
      </c>
      <c r="G84" s="9">
        <v>0</v>
      </c>
      <c r="H84" s="10">
        <v>0</v>
      </c>
      <c r="I84" s="10">
        <v>0</v>
      </c>
      <c r="J84" s="10">
        <v>0</v>
      </c>
      <c r="K84" s="10">
        <v>0</v>
      </c>
      <c r="L84" s="9">
        <v>0</v>
      </c>
      <c r="M84" s="9">
        <f t="shared" ref="M84:M86" si="40">E84+F84+G84+H84+I84+J84+K84+L84</f>
        <v>472.3</v>
      </c>
    </row>
    <row r="85" spans="1:17" s="48" customFormat="1" ht="18.75" customHeight="1">
      <c r="A85" s="18"/>
      <c r="B85" s="19"/>
      <c r="C85" s="20"/>
      <c r="D85" s="14" t="s">
        <v>17</v>
      </c>
      <c r="E85" s="9">
        <v>0</v>
      </c>
      <c r="F85" s="9">
        <v>0</v>
      </c>
      <c r="G85" s="9">
        <v>0</v>
      </c>
      <c r="H85" s="10">
        <v>0</v>
      </c>
      <c r="I85" s="10">
        <v>0</v>
      </c>
      <c r="J85" s="10">
        <v>0</v>
      </c>
      <c r="K85" s="10">
        <v>0</v>
      </c>
      <c r="L85" s="9">
        <v>0</v>
      </c>
      <c r="M85" s="9">
        <f t="shared" si="40"/>
        <v>0</v>
      </c>
    </row>
    <row r="86" spans="1:17" s="48" customFormat="1" ht="18.75" customHeight="1">
      <c r="A86" s="18"/>
      <c r="B86" s="19"/>
      <c r="C86" s="20"/>
      <c r="D86" s="14" t="s">
        <v>18</v>
      </c>
      <c r="E86" s="9">
        <v>0</v>
      </c>
      <c r="F86" s="9">
        <v>0</v>
      </c>
      <c r="G86" s="9">
        <v>0</v>
      </c>
      <c r="H86" s="10">
        <v>0</v>
      </c>
      <c r="I86" s="10">
        <v>0</v>
      </c>
      <c r="J86" s="10">
        <v>0</v>
      </c>
      <c r="K86" s="10">
        <v>0</v>
      </c>
      <c r="L86" s="9">
        <v>0</v>
      </c>
      <c r="M86" s="9">
        <f t="shared" si="40"/>
        <v>0</v>
      </c>
    </row>
    <row r="87" spans="1:17" s="48" customFormat="1" ht="18.75" customHeight="1">
      <c r="A87" s="18"/>
      <c r="B87" s="19"/>
      <c r="C87" s="20" t="s">
        <v>21</v>
      </c>
      <c r="D87" s="14" t="s">
        <v>11</v>
      </c>
      <c r="E87" s="9">
        <f t="shared" ref="E87:L88" si="41">E72+E77+E82</f>
        <v>1395.4</v>
      </c>
      <c r="F87" s="9">
        <f t="shared" si="41"/>
        <v>1234.4000000000001</v>
      </c>
      <c r="G87" s="9">
        <f t="shared" si="41"/>
        <v>2226.4</v>
      </c>
      <c r="H87" s="10">
        <f t="shared" si="41"/>
        <v>1731.6</v>
      </c>
      <c r="I87" s="10">
        <f t="shared" si="41"/>
        <v>2675.1</v>
      </c>
      <c r="J87" s="10">
        <f t="shared" si="41"/>
        <v>2075.1</v>
      </c>
      <c r="K87" s="10">
        <f t="shared" si="41"/>
        <v>2075.1</v>
      </c>
      <c r="L87" s="10">
        <f t="shared" si="41"/>
        <v>2075.1</v>
      </c>
      <c r="M87" s="9">
        <f>M88+M89+M91</f>
        <v>1663.1</v>
      </c>
      <c r="O87" s="49"/>
    </row>
    <row r="88" spans="1:17" s="48" customFormat="1" ht="18.75" customHeight="1">
      <c r="A88" s="18"/>
      <c r="B88" s="19"/>
      <c r="C88" s="20"/>
      <c r="D88" s="14" t="s">
        <v>15</v>
      </c>
      <c r="E88" s="9">
        <f t="shared" si="41"/>
        <v>0</v>
      </c>
      <c r="F88" s="9">
        <f t="shared" si="41"/>
        <v>0</v>
      </c>
      <c r="G88" s="9">
        <f t="shared" si="41"/>
        <v>0</v>
      </c>
      <c r="H88" s="10">
        <f t="shared" si="41"/>
        <v>0</v>
      </c>
      <c r="I88" s="10">
        <f t="shared" si="41"/>
        <v>0</v>
      </c>
      <c r="J88" s="10">
        <f t="shared" si="41"/>
        <v>0</v>
      </c>
      <c r="K88" s="10">
        <f t="shared" si="41"/>
        <v>0</v>
      </c>
      <c r="L88" s="10">
        <f t="shared" si="41"/>
        <v>0</v>
      </c>
      <c r="M88" s="9">
        <f>E88+F88+G88+H88+J88+L88</f>
        <v>0</v>
      </c>
    </row>
    <row r="89" spans="1:17" s="48" customFormat="1" ht="18.75" customHeight="1">
      <c r="A89" s="18"/>
      <c r="B89" s="19"/>
      <c r="C89" s="20"/>
      <c r="D89" s="14" t="s">
        <v>16</v>
      </c>
      <c r="E89" s="9">
        <f>E79+E84</f>
        <v>763.1</v>
      </c>
      <c r="F89" s="9">
        <f>F74+F84</f>
        <v>0</v>
      </c>
      <c r="G89" s="9">
        <f>G74+G79+G84</f>
        <v>700</v>
      </c>
      <c r="H89" s="10">
        <f t="shared" ref="H89:I89" si="42">H74+H79+H84</f>
        <v>200</v>
      </c>
      <c r="I89" s="10">
        <f t="shared" si="42"/>
        <v>600</v>
      </c>
      <c r="J89" s="10">
        <f>J74+J84</f>
        <v>0</v>
      </c>
      <c r="K89" s="10">
        <f>K74+K84</f>
        <v>0</v>
      </c>
      <c r="L89" s="10">
        <f>L74+L84</f>
        <v>0</v>
      </c>
      <c r="M89" s="9">
        <f t="shared" ref="M89:M91" si="43">E89+F89+G89+H89+J89+L89</f>
        <v>1663.1</v>
      </c>
    </row>
    <row r="90" spans="1:17" s="48" customFormat="1" ht="18.75" customHeight="1">
      <c r="A90" s="18"/>
      <c r="B90" s="19"/>
      <c r="C90" s="20"/>
      <c r="D90" s="14" t="s">
        <v>17</v>
      </c>
      <c r="E90" s="9">
        <f>E75+E80</f>
        <v>632.29999999999995</v>
      </c>
      <c r="F90" s="9">
        <f t="shared" ref="F90:L90" si="44">F75+F80</f>
        <v>1234.4000000000001</v>
      </c>
      <c r="G90" s="9">
        <f t="shared" ref="G90:I91" si="45">G75+G80+G85</f>
        <v>1526.4</v>
      </c>
      <c r="H90" s="10">
        <f>H75+H80+H85</f>
        <v>1531.6</v>
      </c>
      <c r="I90" s="10">
        <f t="shared" si="45"/>
        <v>2075.1</v>
      </c>
      <c r="J90" s="10">
        <f t="shared" si="44"/>
        <v>2075.1</v>
      </c>
      <c r="K90" s="10">
        <f t="shared" si="44"/>
        <v>2075.1</v>
      </c>
      <c r="L90" s="10">
        <f t="shared" si="44"/>
        <v>2075.1</v>
      </c>
      <c r="M90" s="9">
        <f t="shared" si="43"/>
        <v>9074.9000000000015</v>
      </c>
    </row>
    <row r="91" spans="1:17" s="48" customFormat="1" ht="18.75" customHeight="1">
      <c r="A91" s="32"/>
      <c r="B91" s="19"/>
      <c r="C91" s="20"/>
      <c r="D91" s="14" t="s">
        <v>18</v>
      </c>
      <c r="E91" s="9">
        <f t="shared" ref="E91:L91" si="46">E76+E81+E86</f>
        <v>0</v>
      </c>
      <c r="F91" s="9">
        <f t="shared" si="46"/>
        <v>0</v>
      </c>
      <c r="G91" s="9">
        <f t="shared" si="45"/>
        <v>0</v>
      </c>
      <c r="H91" s="10">
        <f t="shared" si="45"/>
        <v>0</v>
      </c>
      <c r="I91" s="10">
        <f t="shared" si="45"/>
        <v>0</v>
      </c>
      <c r="J91" s="10">
        <f t="shared" si="46"/>
        <v>0</v>
      </c>
      <c r="K91" s="10">
        <f t="shared" si="46"/>
        <v>0</v>
      </c>
      <c r="L91" s="10">
        <f t="shared" si="46"/>
        <v>0</v>
      </c>
      <c r="M91" s="9">
        <f t="shared" si="43"/>
        <v>0</v>
      </c>
    </row>
    <row r="92" spans="1:17" s="48" customFormat="1" ht="18.75" customHeight="1">
      <c r="A92" s="22" t="s">
        <v>28</v>
      </c>
      <c r="B92" s="23"/>
      <c r="C92" s="23"/>
      <c r="D92" s="23"/>
      <c r="E92" s="23"/>
      <c r="F92" s="23"/>
      <c r="G92" s="23"/>
      <c r="H92" s="23"/>
      <c r="I92" s="23"/>
      <c r="J92" s="23"/>
      <c r="K92" s="23"/>
      <c r="L92" s="23"/>
      <c r="M92" s="24"/>
    </row>
    <row r="93" spans="1:17" s="48" customFormat="1" ht="18.75" customHeight="1">
      <c r="A93" s="17" t="s">
        <v>60</v>
      </c>
      <c r="B93" s="19" t="s">
        <v>29</v>
      </c>
      <c r="C93" s="20" t="s">
        <v>14</v>
      </c>
      <c r="D93" s="14" t="s">
        <v>11</v>
      </c>
      <c r="E93" s="9">
        <f>E94+E95+E96+E97</f>
        <v>7670.1</v>
      </c>
      <c r="F93" s="9">
        <f t="shared" ref="F93:L93" si="47">F94+F95+F96+F97</f>
        <v>8300.9</v>
      </c>
      <c r="G93" s="9">
        <f t="shared" si="47"/>
        <v>10089.4</v>
      </c>
      <c r="H93" s="10">
        <f t="shared" si="47"/>
        <v>18404.3</v>
      </c>
      <c r="I93" s="10">
        <f t="shared" si="47"/>
        <v>16154.2</v>
      </c>
      <c r="J93" s="10">
        <f t="shared" si="47"/>
        <v>11154.2</v>
      </c>
      <c r="K93" s="10">
        <f t="shared" si="47"/>
        <v>11154.2</v>
      </c>
      <c r="L93" s="10">
        <f t="shared" si="47"/>
        <v>11154.2</v>
      </c>
      <c r="M93" s="9">
        <f>M94+M95+M96+M97</f>
        <v>94081.499999999985</v>
      </c>
      <c r="Q93" s="49"/>
    </row>
    <row r="94" spans="1:17" s="48" customFormat="1" ht="18.75" customHeight="1">
      <c r="A94" s="18"/>
      <c r="B94" s="19"/>
      <c r="C94" s="20"/>
      <c r="D94" s="14" t="s">
        <v>15</v>
      </c>
      <c r="E94" s="9">
        <v>0</v>
      </c>
      <c r="F94" s="9">
        <v>0</v>
      </c>
      <c r="G94" s="9">
        <v>0</v>
      </c>
      <c r="H94" s="10">
        <v>0</v>
      </c>
      <c r="I94" s="10">
        <v>0</v>
      </c>
      <c r="J94" s="10">
        <v>0</v>
      </c>
      <c r="K94" s="10">
        <v>0</v>
      </c>
      <c r="L94" s="9">
        <v>0</v>
      </c>
      <c r="M94" s="9">
        <f>E94+F94+G94+H94+I94+J94+K94+L94</f>
        <v>0</v>
      </c>
    </row>
    <row r="95" spans="1:17" s="48" customFormat="1" ht="18.75" customHeight="1">
      <c r="A95" s="18"/>
      <c r="B95" s="19"/>
      <c r="C95" s="20"/>
      <c r="D95" s="14" t="s">
        <v>16</v>
      </c>
      <c r="E95" s="9">
        <v>0</v>
      </c>
      <c r="F95" s="9">
        <v>0</v>
      </c>
      <c r="G95" s="9">
        <v>0</v>
      </c>
      <c r="H95" s="10">
        <v>0</v>
      </c>
      <c r="I95" s="10">
        <v>0</v>
      </c>
      <c r="J95" s="10">
        <v>0</v>
      </c>
      <c r="K95" s="10">
        <v>0</v>
      </c>
      <c r="L95" s="9">
        <v>0</v>
      </c>
      <c r="M95" s="9">
        <f t="shared" ref="M95:M97" si="48">E95+F95+G95+H95+I95+J95+K95+L95</f>
        <v>0</v>
      </c>
    </row>
    <row r="96" spans="1:17" s="48" customFormat="1" ht="18.75" customHeight="1">
      <c r="A96" s="18"/>
      <c r="B96" s="19"/>
      <c r="C96" s="20"/>
      <c r="D96" s="14" t="s">
        <v>17</v>
      </c>
      <c r="E96" s="9">
        <v>7670.1</v>
      </c>
      <c r="F96" s="9">
        <v>8300.9</v>
      </c>
      <c r="G96" s="9">
        <v>10089.4</v>
      </c>
      <c r="H96" s="10">
        <f>17454.3+950</f>
        <v>18404.3</v>
      </c>
      <c r="I96" s="10">
        <v>16154.2</v>
      </c>
      <c r="J96" s="10">
        <v>11154.2</v>
      </c>
      <c r="K96" s="10">
        <v>11154.2</v>
      </c>
      <c r="L96" s="9">
        <v>11154.2</v>
      </c>
      <c r="M96" s="9">
        <f t="shared" si="48"/>
        <v>94081.499999999985</v>
      </c>
    </row>
    <row r="97" spans="1:13" s="48" customFormat="1" ht="18.75" customHeight="1">
      <c r="A97" s="18"/>
      <c r="B97" s="19"/>
      <c r="C97" s="20"/>
      <c r="D97" s="14" t="s">
        <v>18</v>
      </c>
      <c r="E97" s="9">
        <v>0</v>
      </c>
      <c r="F97" s="9">
        <v>0</v>
      </c>
      <c r="G97" s="9">
        <v>0</v>
      </c>
      <c r="H97" s="10">
        <v>0</v>
      </c>
      <c r="I97" s="10">
        <v>0</v>
      </c>
      <c r="J97" s="10">
        <v>0</v>
      </c>
      <c r="K97" s="10">
        <v>0</v>
      </c>
      <c r="L97" s="9">
        <v>0</v>
      </c>
      <c r="M97" s="9">
        <f t="shared" si="48"/>
        <v>0</v>
      </c>
    </row>
    <row r="98" spans="1:13" s="48" customFormat="1" ht="18.75" customHeight="1">
      <c r="A98" s="17" t="s">
        <v>61</v>
      </c>
      <c r="B98" s="41" t="s">
        <v>30</v>
      </c>
      <c r="C98" s="20" t="s">
        <v>14</v>
      </c>
      <c r="D98" s="14" t="s">
        <v>11</v>
      </c>
      <c r="E98" s="9">
        <f>E99++E100+E101+E102</f>
        <v>978.7</v>
      </c>
      <c r="F98" s="9">
        <f t="shared" ref="F98:L98" si="49">F99++F100+F101+F102</f>
        <v>1814.3</v>
      </c>
      <c r="G98" s="9">
        <f t="shared" si="49"/>
        <v>1880</v>
      </c>
      <c r="H98" s="10">
        <f t="shared" si="49"/>
        <v>2800</v>
      </c>
      <c r="I98" s="10">
        <f t="shared" si="49"/>
        <v>5165.2</v>
      </c>
      <c r="J98" s="10">
        <f t="shared" si="49"/>
        <v>5165.2</v>
      </c>
      <c r="K98" s="10">
        <f t="shared" si="49"/>
        <v>5165.2</v>
      </c>
      <c r="L98" s="10">
        <f t="shared" si="49"/>
        <v>5165.2</v>
      </c>
      <c r="M98" s="9">
        <f>M99+M100+M101+M102</f>
        <v>28133.800000000003</v>
      </c>
    </row>
    <row r="99" spans="1:13" s="48" customFormat="1" ht="18.75" customHeight="1">
      <c r="A99" s="18"/>
      <c r="B99" s="42"/>
      <c r="C99" s="20"/>
      <c r="D99" s="14" t="s">
        <v>15</v>
      </c>
      <c r="E99" s="9">
        <v>0</v>
      </c>
      <c r="F99" s="9">
        <v>0</v>
      </c>
      <c r="G99" s="9">
        <v>0</v>
      </c>
      <c r="H99" s="10">
        <v>0</v>
      </c>
      <c r="I99" s="10">
        <v>0</v>
      </c>
      <c r="J99" s="10">
        <v>0</v>
      </c>
      <c r="K99" s="10">
        <v>0</v>
      </c>
      <c r="L99" s="9">
        <v>0</v>
      </c>
      <c r="M99" s="9">
        <f>E99+F99+G99+H99+I99+J99+K99+L99</f>
        <v>0</v>
      </c>
    </row>
    <row r="100" spans="1:13" s="48" customFormat="1" ht="18.75" customHeight="1">
      <c r="A100" s="18"/>
      <c r="B100" s="42"/>
      <c r="C100" s="20"/>
      <c r="D100" s="14" t="s">
        <v>16</v>
      </c>
      <c r="E100" s="9">
        <v>0</v>
      </c>
      <c r="F100" s="9">
        <v>0</v>
      </c>
      <c r="G100" s="9">
        <v>0</v>
      </c>
      <c r="H100" s="10">
        <v>0</v>
      </c>
      <c r="I100" s="10">
        <v>0</v>
      </c>
      <c r="J100" s="10">
        <v>0</v>
      </c>
      <c r="K100" s="10">
        <v>0</v>
      </c>
      <c r="L100" s="9">
        <v>0</v>
      </c>
      <c r="M100" s="9">
        <f t="shared" ref="M100:M102" si="50">E100+F100+G100+H100+I100+J100+K100+L100</f>
        <v>0</v>
      </c>
    </row>
    <row r="101" spans="1:13" s="48" customFormat="1" ht="18.75" customHeight="1">
      <c r="A101" s="18"/>
      <c r="B101" s="42"/>
      <c r="C101" s="20"/>
      <c r="D101" s="14" t="s">
        <v>17</v>
      </c>
      <c r="E101" s="9">
        <v>978.7</v>
      </c>
      <c r="F101" s="9">
        <v>1814.3</v>
      </c>
      <c r="G101" s="9">
        <v>1880</v>
      </c>
      <c r="H101" s="10">
        <v>2800</v>
      </c>
      <c r="I101" s="10">
        <v>5165.2</v>
      </c>
      <c r="J101" s="10">
        <v>5165.2</v>
      </c>
      <c r="K101" s="10">
        <v>5165.2</v>
      </c>
      <c r="L101" s="9">
        <v>5165.2</v>
      </c>
      <c r="M101" s="9">
        <f t="shared" si="50"/>
        <v>28133.800000000003</v>
      </c>
    </row>
    <row r="102" spans="1:13" s="48" customFormat="1" ht="18.75" customHeight="1">
      <c r="A102" s="18"/>
      <c r="B102" s="42"/>
      <c r="C102" s="20"/>
      <c r="D102" s="14" t="s">
        <v>18</v>
      </c>
      <c r="E102" s="9">
        <v>0</v>
      </c>
      <c r="F102" s="9">
        <v>0</v>
      </c>
      <c r="G102" s="9">
        <v>0</v>
      </c>
      <c r="H102" s="10">
        <v>0</v>
      </c>
      <c r="I102" s="10">
        <v>0</v>
      </c>
      <c r="J102" s="10">
        <v>0</v>
      </c>
      <c r="K102" s="10">
        <v>0</v>
      </c>
      <c r="L102" s="9">
        <v>0</v>
      </c>
      <c r="M102" s="9">
        <f t="shared" si="50"/>
        <v>0</v>
      </c>
    </row>
    <row r="103" spans="1:13" s="48" customFormat="1" ht="18.75" customHeight="1">
      <c r="A103" s="18"/>
      <c r="B103" s="42"/>
      <c r="C103" s="20" t="s">
        <v>24</v>
      </c>
      <c r="D103" s="14" t="s">
        <v>11</v>
      </c>
      <c r="E103" s="9">
        <f>E104+E105+E106+E107</f>
        <v>0</v>
      </c>
      <c r="F103" s="9">
        <f t="shared" ref="F103:J103" si="51">F104+F105+F106+F107</f>
        <v>444.1</v>
      </c>
      <c r="G103" s="9">
        <f t="shared" si="51"/>
        <v>0</v>
      </c>
      <c r="H103" s="10">
        <f t="shared" si="51"/>
        <v>0</v>
      </c>
      <c r="I103" s="10">
        <f t="shared" si="51"/>
        <v>0</v>
      </c>
      <c r="J103" s="10">
        <f t="shared" si="51"/>
        <v>0</v>
      </c>
      <c r="K103" s="10">
        <v>0</v>
      </c>
      <c r="L103" s="10">
        <v>0</v>
      </c>
      <c r="M103" s="9">
        <f>M104+M105+M106</f>
        <v>444.1</v>
      </c>
    </row>
    <row r="104" spans="1:13" s="48" customFormat="1" ht="18.75" customHeight="1">
      <c r="A104" s="18"/>
      <c r="B104" s="42"/>
      <c r="C104" s="20"/>
      <c r="D104" s="14" t="s">
        <v>15</v>
      </c>
      <c r="E104" s="9">
        <v>0</v>
      </c>
      <c r="F104" s="9">
        <v>0</v>
      </c>
      <c r="G104" s="9">
        <v>0</v>
      </c>
      <c r="H104" s="10">
        <v>0</v>
      </c>
      <c r="I104" s="10">
        <v>0</v>
      </c>
      <c r="J104" s="10">
        <v>0</v>
      </c>
      <c r="K104" s="10">
        <v>0</v>
      </c>
      <c r="L104" s="9">
        <v>0</v>
      </c>
      <c r="M104" s="9">
        <f>E104+F104+G104+H104+I104+J104+K104+L104</f>
        <v>0</v>
      </c>
    </row>
    <row r="105" spans="1:13" s="48" customFormat="1" ht="18.75" customHeight="1">
      <c r="A105" s="18"/>
      <c r="B105" s="42"/>
      <c r="C105" s="20"/>
      <c r="D105" s="14" t="s">
        <v>16</v>
      </c>
      <c r="E105" s="9">
        <v>0</v>
      </c>
      <c r="F105" s="9">
        <v>399.6</v>
      </c>
      <c r="G105" s="9">
        <v>0</v>
      </c>
      <c r="H105" s="10">
        <v>0</v>
      </c>
      <c r="I105" s="10">
        <v>0</v>
      </c>
      <c r="J105" s="10">
        <v>0</v>
      </c>
      <c r="K105" s="10">
        <v>0</v>
      </c>
      <c r="L105" s="9">
        <v>0</v>
      </c>
      <c r="M105" s="9">
        <f t="shared" ref="M105:M107" si="52">E105+F105+G105+H105+I105+J105+K105+L105</f>
        <v>399.6</v>
      </c>
    </row>
    <row r="106" spans="1:13" s="48" customFormat="1" ht="18.75" customHeight="1">
      <c r="A106" s="18"/>
      <c r="B106" s="42"/>
      <c r="C106" s="20"/>
      <c r="D106" s="14" t="s">
        <v>17</v>
      </c>
      <c r="E106" s="9">
        <v>0</v>
      </c>
      <c r="F106" s="9">
        <v>44.5</v>
      </c>
      <c r="G106" s="9">
        <v>0</v>
      </c>
      <c r="H106" s="10">
        <v>0</v>
      </c>
      <c r="I106" s="10">
        <v>0</v>
      </c>
      <c r="J106" s="10">
        <v>0</v>
      </c>
      <c r="K106" s="10">
        <v>0</v>
      </c>
      <c r="L106" s="9">
        <v>0</v>
      </c>
      <c r="M106" s="9">
        <f t="shared" si="52"/>
        <v>44.5</v>
      </c>
    </row>
    <row r="107" spans="1:13" s="48" customFormat="1" ht="18.75" customHeight="1">
      <c r="A107" s="18"/>
      <c r="B107" s="42"/>
      <c r="C107" s="20"/>
      <c r="D107" s="14" t="s">
        <v>18</v>
      </c>
      <c r="E107" s="9">
        <v>0</v>
      </c>
      <c r="F107" s="9">
        <v>0</v>
      </c>
      <c r="G107" s="9">
        <v>0</v>
      </c>
      <c r="H107" s="10">
        <v>0</v>
      </c>
      <c r="I107" s="10">
        <v>0</v>
      </c>
      <c r="J107" s="10">
        <v>0</v>
      </c>
      <c r="K107" s="10">
        <v>0</v>
      </c>
      <c r="L107" s="9">
        <v>0</v>
      </c>
      <c r="M107" s="9">
        <f t="shared" si="52"/>
        <v>0</v>
      </c>
    </row>
    <row r="108" spans="1:13" s="48" customFormat="1" ht="18.75" customHeight="1">
      <c r="A108" s="18"/>
      <c r="B108" s="42"/>
      <c r="C108" s="29" t="s">
        <v>21</v>
      </c>
      <c r="D108" s="14" t="s">
        <v>11</v>
      </c>
      <c r="E108" s="9">
        <f>E109+E110+E111+E112</f>
        <v>978.7</v>
      </c>
      <c r="F108" s="9">
        <f t="shared" ref="F108:L108" si="53">F109+F110+F111+F112</f>
        <v>2258.4</v>
      </c>
      <c r="G108" s="9">
        <f t="shared" si="53"/>
        <v>1880</v>
      </c>
      <c r="H108" s="9">
        <f t="shared" si="53"/>
        <v>2800</v>
      </c>
      <c r="I108" s="9">
        <f t="shared" si="53"/>
        <v>5165.2</v>
      </c>
      <c r="J108" s="9">
        <f t="shared" si="53"/>
        <v>5165.2</v>
      </c>
      <c r="K108" s="9">
        <f t="shared" si="53"/>
        <v>5165.2</v>
      </c>
      <c r="L108" s="9">
        <f t="shared" si="53"/>
        <v>5165.2</v>
      </c>
      <c r="M108" s="9">
        <f>M109+M110+M111+M112</f>
        <v>28577.9</v>
      </c>
    </row>
    <row r="109" spans="1:13" s="48" customFormat="1" ht="18.75" customHeight="1">
      <c r="A109" s="18"/>
      <c r="B109" s="42"/>
      <c r="C109" s="30"/>
      <c r="D109" s="14" t="s">
        <v>15</v>
      </c>
      <c r="E109" s="9">
        <f>E99+E104</f>
        <v>0</v>
      </c>
      <c r="F109" s="9">
        <f t="shared" ref="F109:L109" si="54">F99+F104</f>
        <v>0</v>
      </c>
      <c r="G109" s="9">
        <f t="shared" si="54"/>
        <v>0</v>
      </c>
      <c r="H109" s="9">
        <f t="shared" si="54"/>
        <v>0</v>
      </c>
      <c r="I109" s="9">
        <f t="shared" si="54"/>
        <v>0</v>
      </c>
      <c r="J109" s="9">
        <f t="shared" si="54"/>
        <v>0</v>
      </c>
      <c r="K109" s="9">
        <f t="shared" si="54"/>
        <v>0</v>
      </c>
      <c r="L109" s="9">
        <f t="shared" si="54"/>
        <v>0</v>
      </c>
      <c r="M109" s="9">
        <f>E109+F109+G109+H109+I109+J109+K109+L109</f>
        <v>0</v>
      </c>
    </row>
    <row r="110" spans="1:13" s="48" customFormat="1" ht="18.75" customHeight="1">
      <c r="A110" s="18"/>
      <c r="B110" s="42"/>
      <c r="C110" s="30"/>
      <c r="D110" s="14" t="s">
        <v>16</v>
      </c>
      <c r="E110" s="9">
        <f t="shared" ref="E110:L112" si="55">E100+E105</f>
        <v>0</v>
      </c>
      <c r="F110" s="9">
        <f t="shared" si="55"/>
        <v>399.6</v>
      </c>
      <c r="G110" s="9">
        <f t="shared" si="55"/>
        <v>0</v>
      </c>
      <c r="H110" s="9">
        <f t="shared" si="55"/>
        <v>0</v>
      </c>
      <c r="I110" s="9">
        <f t="shared" si="55"/>
        <v>0</v>
      </c>
      <c r="J110" s="9">
        <f t="shared" si="55"/>
        <v>0</v>
      </c>
      <c r="K110" s="9">
        <f t="shared" si="55"/>
        <v>0</v>
      </c>
      <c r="L110" s="9">
        <f t="shared" si="55"/>
        <v>0</v>
      </c>
      <c r="M110" s="9">
        <f t="shared" ref="M110:M112" si="56">E110+F110+G110+H110+I110+J110+K110+L110</f>
        <v>399.6</v>
      </c>
    </row>
    <row r="111" spans="1:13" s="48" customFormat="1" ht="18.75" customHeight="1">
      <c r="A111" s="18"/>
      <c r="B111" s="42"/>
      <c r="C111" s="30"/>
      <c r="D111" s="14" t="s">
        <v>17</v>
      </c>
      <c r="E111" s="9">
        <f t="shared" si="55"/>
        <v>978.7</v>
      </c>
      <c r="F111" s="9">
        <f t="shared" si="55"/>
        <v>1858.8</v>
      </c>
      <c r="G111" s="9">
        <f t="shared" si="55"/>
        <v>1880</v>
      </c>
      <c r="H111" s="9">
        <f t="shared" si="55"/>
        <v>2800</v>
      </c>
      <c r="I111" s="9">
        <f t="shared" si="55"/>
        <v>5165.2</v>
      </c>
      <c r="J111" s="9">
        <f t="shared" si="55"/>
        <v>5165.2</v>
      </c>
      <c r="K111" s="9">
        <f t="shared" si="55"/>
        <v>5165.2</v>
      </c>
      <c r="L111" s="9">
        <f t="shared" si="55"/>
        <v>5165.2</v>
      </c>
      <c r="M111" s="9">
        <f t="shared" si="56"/>
        <v>28178.300000000003</v>
      </c>
    </row>
    <row r="112" spans="1:13" s="48" customFormat="1" ht="18.75" customHeight="1">
      <c r="A112" s="32"/>
      <c r="B112" s="43"/>
      <c r="C112" s="31"/>
      <c r="D112" s="14" t="s">
        <v>18</v>
      </c>
      <c r="E112" s="9">
        <f t="shared" si="55"/>
        <v>0</v>
      </c>
      <c r="F112" s="9">
        <f t="shared" si="55"/>
        <v>0</v>
      </c>
      <c r="G112" s="9">
        <f t="shared" si="55"/>
        <v>0</v>
      </c>
      <c r="H112" s="9">
        <f t="shared" si="55"/>
        <v>0</v>
      </c>
      <c r="I112" s="9">
        <f t="shared" si="55"/>
        <v>0</v>
      </c>
      <c r="J112" s="9">
        <f t="shared" si="55"/>
        <v>0</v>
      </c>
      <c r="K112" s="9">
        <f t="shared" si="55"/>
        <v>0</v>
      </c>
      <c r="L112" s="9">
        <f t="shared" si="55"/>
        <v>0</v>
      </c>
      <c r="M112" s="9">
        <f t="shared" si="56"/>
        <v>0</v>
      </c>
    </row>
    <row r="113" spans="1:14" ht="18.75" customHeight="1">
      <c r="A113" s="17" t="s">
        <v>62</v>
      </c>
      <c r="B113" s="21" t="s">
        <v>45</v>
      </c>
      <c r="C113" s="20" t="s">
        <v>14</v>
      </c>
      <c r="D113" s="14" t="s">
        <v>11</v>
      </c>
      <c r="E113" s="9">
        <f>E114+E115+E116+E117</f>
        <v>0</v>
      </c>
      <c r="F113" s="9">
        <f t="shared" ref="F113:J113" si="57">F114+F115+F116+F117</f>
        <v>0</v>
      </c>
      <c r="G113" s="9">
        <f t="shared" si="57"/>
        <v>8453.6</v>
      </c>
      <c r="H113" s="10">
        <f t="shared" si="57"/>
        <v>58538.3</v>
      </c>
      <c r="I113" s="10">
        <f t="shared" si="57"/>
        <v>5000</v>
      </c>
      <c r="J113" s="10">
        <f t="shared" si="57"/>
        <v>0</v>
      </c>
      <c r="K113" s="10">
        <v>0</v>
      </c>
      <c r="L113" s="9">
        <f>L114+L115+L116+L117</f>
        <v>0</v>
      </c>
      <c r="M113" s="9">
        <f>M114+M115+M116+M117</f>
        <v>71991.900000000009</v>
      </c>
    </row>
    <row r="114" spans="1:14" ht="18.75" customHeight="1">
      <c r="A114" s="18"/>
      <c r="B114" s="21"/>
      <c r="C114" s="20"/>
      <c r="D114" s="14" t="s">
        <v>15</v>
      </c>
      <c r="E114" s="9">
        <v>0</v>
      </c>
      <c r="F114" s="9">
        <v>0</v>
      </c>
      <c r="G114" s="9">
        <v>0</v>
      </c>
      <c r="H114" s="10">
        <v>0</v>
      </c>
      <c r="I114" s="10">
        <v>0</v>
      </c>
      <c r="J114" s="10">
        <v>0</v>
      </c>
      <c r="K114" s="10">
        <v>0</v>
      </c>
      <c r="L114" s="9">
        <v>0</v>
      </c>
      <c r="M114" s="9">
        <f>E114+F114+G114+H114+I114+J114+K114+L114</f>
        <v>0</v>
      </c>
    </row>
    <row r="115" spans="1:14" ht="18.75" customHeight="1">
      <c r="A115" s="18"/>
      <c r="B115" s="21"/>
      <c r="C115" s="20"/>
      <c r="D115" s="14" t="s">
        <v>16</v>
      </c>
      <c r="E115" s="9">
        <v>0</v>
      </c>
      <c r="F115" s="9">
        <v>0</v>
      </c>
      <c r="G115" s="9">
        <v>0</v>
      </c>
      <c r="H115" s="10">
        <v>0</v>
      </c>
      <c r="I115" s="10">
        <v>0</v>
      </c>
      <c r="J115" s="10">
        <v>0</v>
      </c>
      <c r="K115" s="10">
        <v>0</v>
      </c>
      <c r="L115" s="9">
        <v>0</v>
      </c>
      <c r="M115" s="9">
        <f t="shared" ref="M115:M117" si="58">E115+F115+G115+H115+I115+J115+K115+L115</f>
        <v>0</v>
      </c>
    </row>
    <row r="116" spans="1:14" ht="18.75" customHeight="1">
      <c r="A116" s="18"/>
      <c r="B116" s="21"/>
      <c r="C116" s="20"/>
      <c r="D116" s="14" t="s">
        <v>17</v>
      </c>
      <c r="E116" s="9">
        <v>0</v>
      </c>
      <c r="F116" s="9">
        <v>0</v>
      </c>
      <c r="G116" s="9">
        <v>8453.6</v>
      </c>
      <c r="H116" s="10">
        <v>58538.3</v>
      </c>
      <c r="I116" s="10">
        <v>5000</v>
      </c>
      <c r="J116" s="10">
        <v>0</v>
      </c>
      <c r="K116" s="10">
        <v>0</v>
      </c>
      <c r="L116" s="9">
        <v>0</v>
      </c>
      <c r="M116" s="9">
        <f t="shared" si="58"/>
        <v>71991.900000000009</v>
      </c>
    </row>
    <row r="117" spans="1:14" ht="18.75" customHeight="1">
      <c r="A117" s="18"/>
      <c r="B117" s="21"/>
      <c r="C117" s="20"/>
      <c r="D117" s="14" t="s">
        <v>18</v>
      </c>
      <c r="E117" s="9">
        <v>0</v>
      </c>
      <c r="F117" s="9">
        <v>0</v>
      </c>
      <c r="G117" s="9">
        <v>0</v>
      </c>
      <c r="H117" s="10">
        <v>0</v>
      </c>
      <c r="I117" s="10">
        <v>0</v>
      </c>
      <c r="J117" s="10">
        <v>0</v>
      </c>
      <c r="K117" s="10">
        <v>0</v>
      </c>
      <c r="L117" s="9">
        <v>0</v>
      </c>
      <c r="M117" s="9">
        <f t="shared" si="58"/>
        <v>0</v>
      </c>
    </row>
    <row r="118" spans="1:14" ht="18.75" customHeight="1">
      <c r="A118" s="19"/>
      <c r="B118" s="19" t="s">
        <v>31</v>
      </c>
      <c r="C118" s="20" t="s">
        <v>14</v>
      </c>
      <c r="D118" s="14" t="s">
        <v>11</v>
      </c>
      <c r="E118" s="9">
        <f>E93+E98+E113</f>
        <v>8648.8000000000011</v>
      </c>
      <c r="F118" s="9">
        <f t="shared" ref="F118:L118" si="59">F93+F98+F113</f>
        <v>10115.199999999999</v>
      </c>
      <c r="G118" s="9">
        <f t="shared" si="59"/>
        <v>20423</v>
      </c>
      <c r="H118" s="10">
        <f t="shared" si="59"/>
        <v>79742.600000000006</v>
      </c>
      <c r="I118" s="10">
        <f t="shared" si="59"/>
        <v>26319.4</v>
      </c>
      <c r="J118" s="10">
        <f t="shared" si="59"/>
        <v>16319.400000000001</v>
      </c>
      <c r="K118" s="10">
        <f t="shared" si="59"/>
        <v>16319.400000000001</v>
      </c>
      <c r="L118" s="10">
        <f t="shared" si="59"/>
        <v>16319.400000000001</v>
      </c>
      <c r="M118" s="9">
        <f>M119+M120+M121+M122</f>
        <v>194207.19999999998</v>
      </c>
    </row>
    <row r="119" spans="1:14" ht="18.75" customHeight="1">
      <c r="A119" s="19"/>
      <c r="B119" s="19"/>
      <c r="C119" s="20"/>
      <c r="D119" s="14" t="s">
        <v>15</v>
      </c>
      <c r="E119" s="9">
        <f>E94+E99+E114</f>
        <v>0</v>
      </c>
      <c r="F119" s="9">
        <f t="shared" ref="F119:L122" si="60">F94+F99+F114</f>
        <v>0</v>
      </c>
      <c r="G119" s="9">
        <f t="shared" si="60"/>
        <v>0</v>
      </c>
      <c r="H119" s="10">
        <f t="shared" si="60"/>
        <v>0</v>
      </c>
      <c r="I119" s="10">
        <f t="shared" si="60"/>
        <v>0</v>
      </c>
      <c r="J119" s="10">
        <f t="shared" si="60"/>
        <v>0</v>
      </c>
      <c r="K119" s="10">
        <f t="shared" si="60"/>
        <v>0</v>
      </c>
      <c r="L119" s="10">
        <f t="shared" si="60"/>
        <v>0</v>
      </c>
      <c r="M119" s="9">
        <f>E119+F119+G119+H119+I119+J119+K119+L119</f>
        <v>0</v>
      </c>
    </row>
    <row r="120" spans="1:14" ht="18.75" customHeight="1">
      <c r="A120" s="19"/>
      <c r="B120" s="19"/>
      <c r="C120" s="20"/>
      <c r="D120" s="14" t="s">
        <v>16</v>
      </c>
      <c r="E120" s="9">
        <f>E95+E100+E115</f>
        <v>0</v>
      </c>
      <c r="F120" s="9">
        <f t="shared" si="60"/>
        <v>0</v>
      </c>
      <c r="G120" s="9">
        <f t="shared" si="60"/>
        <v>0</v>
      </c>
      <c r="H120" s="10">
        <f t="shared" si="60"/>
        <v>0</v>
      </c>
      <c r="I120" s="10">
        <f t="shared" si="60"/>
        <v>0</v>
      </c>
      <c r="J120" s="10">
        <f t="shared" si="60"/>
        <v>0</v>
      </c>
      <c r="K120" s="10">
        <f t="shared" si="60"/>
        <v>0</v>
      </c>
      <c r="L120" s="10">
        <f t="shared" si="60"/>
        <v>0</v>
      </c>
      <c r="M120" s="9">
        <f t="shared" ref="M120:M122" si="61">E120+F120+G120+H120+I120+J120+K120+L120</f>
        <v>0</v>
      </c>
    </row>
    <row r="121" spans="1:14" ht="18.75" customHeight="1">
      <c r="A121" s="19"/>
      <c r="B121" s="19"/>
      <c r="C121" s="20"/>
      <c r="D121" s="14" t="s">
        <v>17</v>
      </c>
      <c r="E121" s="9">
        <f>E96+E101+E116</f>
        <v>8648.8000000000011</v>
      </c>
      <c r="F121" s="9">
        <f t="shared" si="60"/>
        <v>10115.199999999999</v>
      </c>
      <c r="G121" s="9">
        <f t="shared" si="60"/>
        <v>20423</v>
      </c>
      <c r="H121" s="10">
        <f t="shared" si="60"/>
        <v>79742.600000000006</v>
      </c>
      <c r="I121" s="10">
        <f t="shared" si="60"/>
        <v>26319.4</v>
      </c>
      <c r="J121" s="10">
        <f t="shared" si="60"/>
        <v>16319.400000000001</v>
      </c>
      <c r="K121" s="10">
        <f t="shared" si="60"/>
        <v>16319.400000000001</v>
      </c>
      <c r="L121" s="10">
        <f t="shared" si="60"/>
        <v>16319.400000000001</v>
      </c>
      <c r="M121" s="9">
        <f t="shared" si="61"/>
        <v>194207.19999999998</v>
      </c>
    </row>
    <row r="122" spans="1:14" ht="18.75" customHeight="1">
      <c r="A122" s="19"/>
      <c r="B122" s="19"/>
      <c r="C122" s="20"/>
      <c r="D122" s="14" t="s">
        <v>18</v>
      </c>
      <c r="E122" s="9">
        <f>E97+E102+E117</f>
        <v>0</v>
      </c>
      <c r="F122" s="9">
        <f t="shared" si="60"/>
        <v>0</v>
      </c>
      <c r="G122" s="9">
        <f t="shared" si="60"/>
        <v>0</v>
      </c>
      <c r="H122" s="10">
        <f t="shared" si="60"/>
        <v>0</v>
      </c>
      <c r="I122" s="10">
        <f t="shared" si="60"/>
        <v>0</v>
      </c>
      <c r="J122" s="10">
        <f t="shared" si="60"/>
        <v>0</v>
      </c>
      <c r="K122" s="10">
        <f t="shared" si="60"/>
        <v>0</v>
      </c>
      <c r="L122" s="10">
        <f t="shared" si="60"/>
        <v>0</v>
      </c>
      <c r="M122" s="9">
        <f t="shared" si="61"/>
        <v>0</v>
      </c>
    </row>
    <row r="123" spans="1:14" ht="18.75" customHeight="1">
      <c r="A123" s="19"/>
      <c r="B123" s="19"/>
      <c r="C123" s="20" t="s">
        <v>24</v>
      </c>
      <c r="D123" s="14" t="s">
        <v>11</v>
      </c>
      <c r="E123" s="9">
        <f>E124+E125+E126+E127</f>
        <v>0</v>
      </c>
      <c r="F123" s="9">
        <f t="shared" ref="F123" si="62">F124+F125+F126+F127</f>
        <v>444.1</v>
      </c>
      <c r="G123" s="9">
        <f t="shared" ref="G123" si="63">G124+G125+G126+G127</f>
        <v>0</v>
      </c>
      <c r="H123" s="10">
        <f t="shared" ref="H123" si="64">H124+H125+H126+H127</f>
        <v>0</v>
      </c>
      <c r="I123" s="10">
        <f t="shared" ref="I123" si="65">I124+I125+I126+I127</f>
        <v>0</v>
      </c>
      <c r="J123" s="10">
        <f t="shared" ref="J123:L123" si="66">J124+J125+J126+J127</f>
        <v>0</v>
      </c>
      <c r="K123" s="10">
        <f t="shared" si="66"/>
        <v>0</v>
      </c>
      <c r="L123" s="10">
        <f t="shared" si="66"/>
        <v>0</v>
      </c>
      <c r="M123" s="9">
        <f>M124+M125+M126+M127</f>
        <v>444.1</v>
      </c>
    </row>
    <row r="124" spans="1:14" ht="18.75" customHeight="1">
      <c r="A124" s="19"/>
      <c r="B124" s="19"/>
      <c r="C124" s="20"/>
      <c r="D124" s="14" t="s">
        <v>15</v>
      </c>
      <c r="E124" s="9">
        <v>0</v>
      </c>
      <c r="F124" s="9">
        <v>0</v>
      </c>
      <c r="G124" s="9">
        <v>0</v>
      </c>
      <c r="H124" s="10">
        <v>0</v>
      </c>
      <c r="I124" s="10">
        <v>0</v>
      </c>
      <c r="J124" s="10">
        <v>0</v>
      </c>
      <c r="K124" s="10">
        <v>0</v>
      </c>
      <c r="L124" s="10">
        <v>0</v>
      </c>
      <c r="M124" s="9">
        <f>E124+F124+G124+H124+I124+J124+K124+L124</f>
        <v>0</v>
      </c>
    </row>
    <row r="125" spans="1:14" ht="18.75" customHeight="1">
      <c r="A125" s="19"/>
      <c r="B125" s="19"/>
      <c r="C125" s="20"/>
      <c r="D125" s="14" t="s">
        <v>16</v>
      </c>
      <c r="E125" s="9">
        <v>0</v>
      </c>
      <c r="F125" s="9">
        <f>F105</f>
        <v>399.6</v>
      </c>
      <c r="G125" s="9">
        <v>0</v>
      </c>
      <c r="H125" s="10">
        <v>0</v>
      </c>
      <c r="I125" s="10">
        <v>0</v>
      </c>
      <c r="J125" s="10">
        <v>0</v>
      </c>
      <c r="K125" s="10">
        <v>0</v>
      </c>
      <c r="L125" s="10">
        <v>0</v>
      </c>
      <c r="M125" s="9">
        <f t="shared" ref="M125:M127" si="67">E125+F125+G125+H125+I125+J125+K125+L125</f>
        <v>399.6</v>
      </c>
    </row>
    <row r="126" spans="1:14" ht="18.75" customHeight="1">
      <c r="A126" s="19"/>
      <c r="B126" s="19"/>
      <c r="C126" s="20"/>
      <c r="D126" s="14" t="s">
        <v>17</v>
      </c>
      <c r="E126" s="9">
        <v>0</v>
      </c>
      <c r="F126" s="9">
        <f>F106</f>
        <v>44.5</v>
      </c>
      <c r="G126" s="9">
        <v>0</v>
      </c>
      <c r="H126" s="10">
        <v>0</v>
      </c>
      <c r="I126" s="10">
        <v>0</v>
      </c>
      <c r="J126" s="10">
        <v>0</v>
      </c>
      <c r="K126" s="10">
        <v>0</v>
      </c>
      <c r="L126" s="10">
        <v>0</v>
      </c>
      <c r="M126" s="9">
        <f t="shared" si="67"/>
        <v>44.5</v>
      </c>
    </row>
    <row r="127" spans="1:14" ht="18.75" customHeight="1">
      <c r="A127" s="19"/>
      <c r="B127" s="19"/>
      <c r="C127" s="20"/>
      <c r="D127" s="14" t="s">
        <v>18</v>
      </c>
      <c r="E127" s="9">
        <v>0</v>
      </c>
      <c r="F127" s="9">
        <v>0</v>
      </c>
      <c r="G127" s="9">
        <v>0</v>
      </c>
      <c r="H127" s="10">
        <v>0</v>
      </c>
      <c r="I127" s="10">
        <v>0</v>
      </c>
      <c r="J127" s="10">
        <v>0</v>
      </c>
      <c r="K127" s="10">
        <v>0</v>
      </c>
      <c r="L127" s="10">
        <v>0</v>
      </c>
      <c r="M127" s="9">
        <f t="shared" si="67"/>
        <v>0</v>
      </c>
    </row>
    <row r="128" spans="1:14" ht="18.75" customHeight="1">
      <c r="A128" s="19"/>
      <c r="B128" s="19"/>
      <c r="C128" s="20" t="s">
        <v>21</v>
      </c>
      <c r="D128" s="14" t="s">
        <v>11</v>
      </c>
      <c r="E128" s="9">
        <f>E129+E130+E131+E132</f>
        <v>8648.8000000000011</v>
      </c>
      <c r="F128" s="9">
        <f t="shared" ref="F128:L128" si="68">F129+F130+F131+F132</f>
        <v>10559.3</v>
      </c>
      <c r="G128" s="9">
        <f t="shared" si="68"/>
        <v>20423</v>
      </c>
      <c r="H128" s="9">
        <f t="shared" si="68"/>
        <v>79742.600000000006</v>
      </c>
      <c r="I128" s="9">
        <f t="shared" si="68"/>
        <v>26319.4</v>
      </c>
      <c r="J128" s="9">
        <f t="shared" si="68"/>
        <v>16319.400000000001</v>
      </c>
      <c r="K128" s="9">
        <f t="shared" si="68"/>
        <v>16319.400000000001</v>
      </c>
      <c r="L128" s="9">
        <f t="shared" si="68"/>
        <v>16319.400000000001</v>
      </c>
      <c r="M128" s="9">
        <f>M129+M130+M131+M132</f>
        <v>194651.3</v>
      </c>
      <c r="N128" s="4"/>
    </row>
    <row r="129" spans="1:13" ht="18.75" customHeight="1">
      <c r="A129" s="19"/>
      <c r="B129" s="19"/>
      <c r="C129" s="20"/>
      <c r="D129" s="14" t="s">
        <v>15</v>
      </c>
      <c r="E129" s="9">
        <f t="shared" ref="E129:L132" si="69">E119+E124</f>
        <v>0</v>
      </c>
      <c r="F129" s="9">
        <f t="shared" si="69"/>
        <v>0</v>
      </c>
      <c r="G129" s="9">
        <f t="shared" si="69"/>
        <v>0</v>
      </c>
      <c r="H129" s="9">
        <f t="shared" si="69"/>
        <v>0</v>
      </c>
      <c r="I129" s="9">
        <f t="shared" si="69"/>
        <v>0</v>
      </c>
      <c r="J129" s="9">
        <f t="shared" si="69"/>
        <v>0</v>
      </c>
      <c r="K129" s="9">
        <f t="shared" si="69"/>
        <v>0</v>
      </c>
      <c r="L129" s="9">
        <f t="shared" si="69"/>
        <v>0</v>
      </c>
      <c r="M129" s="9">
        <f>E129+F129+G129+H129+I129+J129+K129+L129</f>
        <v>0</v>
      </c>
    </row>
    <row r="130" spans="1:13" ht="18.75" customHeight="1">
      <c r="A130" s="19"/>
      <c r="B130" s="19"/>
      <c r="C130" s="20"/>
      <c r="D130" s="14" t="s">
        <v>16</v>
      </c>
      <c r="E130" s="9">
        <f t="shared" si="69"/>
        <v>0</v>
      </c>
      <c r="F130" s="9">
        <f t="shared" si="69"/>
        <v>399.6</v>
      </c>
      <c r="G130" s="9">
        <f t="shared" si="69"/>
        <v>0</v>
      </c>
      <c r="H130" s="9">
        <f t="shared" si="69"/>
        <v>0</v>
      </c>
      <c r="I130" s="9">
        <f t="shared" si="69"/>
        <v>0</v>
      </c>
      <c r="J130" s="9">
        <f t="shared" si="69"/>
        <v>0</v>
      </c>
      <c r="K130" s="9">
        <f t="shared" si="69"/>
        <v>0</v>
      </c>
      <c r="L130" s="9">
        <f t="shared" si="69"/>
        <v>0</v>
      </c>
      <c r="M130" s="9">
        <f t="shared" ref="M130:M132" si="70">E130+F130+G130+H130+I130+J130+K130+L130</f>
        <v>399.6</v>
      </c>
    </row>
    <row r="131" spans="1:13" ht="18.75" customHeight="1">
      <c r="A131" s="19"/>
      <c r="B131" s="19"/>
      <c r="C131" s="20"/>
      <c r="D131" s="14" t="s">
        <v>17</v>
      </c>
      <c r="E131" s="9">
        <f t="shared" si="69"/>
        <v>8648.8000000000011</v>
      </c>
      <c r="F131" s="9">
        <f t="shared" si="69"/>
        <v>10159.699999999999</v>
      </c>
      <c r="G131" s="9">
        <f t="shared" si="69"/>
        <v>20423</v>
      </c>
      <c r="H131" s="9">
        <f t="shared" si="69"/>
        <v>79742.600000000006</v>
      </c>
      <c r="I131" s="9">
        <f t="shared" si="69"/>
        <v>26319.4</v>
      </c>
      <c r="J131" s="9">
        <f t="shared" si="69"/>
        <v>16319.400000000001</v>
      </c>
      <c r="K131" s="9">
        <f t="shared" si="69"/>
        <v>16319.400000000001</v>
      </c>
      <c r="L131" s="9">
        <f t="shared" si="69"/>
        <v>16319.400000000001</v>
      </c>
      <c r="M131" s="9">
        <f t="shared" si="70"/>
        <v>194251.69999999998</v>
      </c>
    </row>
    <row r="132" spans="1:13" ht="18.75" customHeight="1">
      <c r="A132" s="19"/>
      <c r="B132" s="19"/>
      <c r="C132" s="20"/>
      <c r="D132" s="14" t="s">
        <v>18</v>
      </c>
      <c r="E132" s="9">
        <f t="shared" si="69"/>
        <v>0</v>
      </c>
      <c r="F132" s="9">
        <f t="shared" si="69"/>
        <v>0</v>
      </c>
      <c r="G132" s="9">
        <f t="shared" si="69"/>
        <v>0</v>
      </c>
      <c r="H132" s="10">
        <f t="shared" si="69"/>
        <v>0</v>
      </c>
      <c r="I132" s="10">
        <f t="shared" si="69"/>
        <v>0</v>
      </c>
      <c r="J132" s="10">
        <f t="shared" si="69"/>
        <v>0</v>
      </c>
      <c r="K132" s="10">
        <f t="shared" si="69"/>
        <v>0</v>
      </c>
      <c r="L132" s="10">
        <f t="shared" si="69"/>
        <v>0</v>
      </c>
      <c r="M132" s="9">
        <f t="shared" si="70"/>
        <v>0</v>
      </c>
    </row>
    <row r="133" spans="1:13" ht="18.75" customHeight="1">
      <c r="A133" s="22" t="s">
        <v>32</v>
      </c>
      <c r="B133" s="23"/>
      <c r="C133" s="23"/>
      <c r="D133" s="23"/>
      <c r="E133" s="23"/>
      <c r="F133" s="23"/>
      <c r="G133" s="23"/>
      <c r="H133" s="23"/>
      <c r="I133" s="23"/>
      <c r="J133" s="23"/>
      <c r="K133" s="23"/>
      <c r="L133" s="23"/>
      <c r="M133" s="24"/>
    </row>
    <row r="134" spans="1:13" ht="18.75" customHeight="1">
      <c r="A134" s="17" t="s">
        <v>63</v>
      </c>
      <c r="B134" s="19" t="s">
        <v>72</v>
      </c>
      <c r="C134" s="20" t="s">
        <v>14</v>
      </c>
      <c r="D134" s="14" t="s">
        <v>11</v>
      </c>
      <c r="E134" s="9">
        <f>E135+E136+E137</f>
        <v>36</v>
      </c>
      <c r="F134" s="9">
        <f t="shared" ref="F134:H134" si="71">F135+F136+F137</f>
        <v>188.4</v>
      </c>
      <c r="G134" s="9">
        <f t="shared" si="71"/>
        <v>38.4</v>
      </c>
      <c r="H134" s="10">
        <f t="shared" si="71"/>
        <v>188.2</v>
      </c>
      <c r="I134" s="10">
        <f>I135+I136+I137+I138</f>
        <v>46.8</v>
      </c>
      <c r="J134" s="10">
        <f t="shared" ref="J134:L134" si="72">J135+J136+J137+J138</f>
        <v>46.8</v>
      </c>
      <c r="K134" s="10">
        <f t="shared" si="72"/>
        <v>46.8</v>
      </c>
      <c r="L134" s="10">
        <f t="shared" si="72"/>
        <v>46.8</v>
      </c>
      <c r="M134" s="9">
        <f>M135+M136+M137+M138</f>
        <v>638.19999999999993</v>
      </c>
    </row>
    <row r="135" spans="1:13" ht="18.75" customHeight="1">
      <c r="A135" s="18"/>
      <c r="B135" s="19"/>
      <c r="C135" s="20"/>
      <c r="D135" s="14" t="s">
        <v>15</v>
      </c>
      <c r="E135" s="9">
        <v>0</v>
      </c>
      <c r="F135" s="9">
        <v>0</v>
      </c>
      <c r="G135" s="9">
        <v>0</v>
      </c>
      <c r="H135" s="10">
        <v>0</v>
      </c>
      <c r="I135" s="10">
        <v>0</v>
      </c>
      <c r="J135" s="10">
        <v>0</v>
      </c>
      <c r="K135" s="10">
        <v>0</v>
      </c>
      <c r="L135" s="9">
        <v>0</v>
      </c>
      <c r="M135" s="9">
        <f>E135+F135+G135+H135+I135+J135+K135+L135</f>
        <v>0</v>
      </c>
    </row>
    <row r="136" spans="1:13" ht="18.75" customHeight="1">
      <c r="A136" s="18"/>
      <c r="B136" s="19"/>
      <c r="C136" s="20"/>
      <c r="D136" s="14" t="s">
        <v>16</v>
      </c>
      <c r="E136" s="9">
        <v>0</v>
      </c>
      <c r="F136" s="9">
        <v>0</v>
      </c>
      <c r="G136" s="9">
        <v>0</v>
      </c>
      <c r="H136" s="10">
        <v>0</v>
      </c>
      <c r="I136" s="10">
        <v>0</v>
      </c>
      <c r="J136" s="10">
        <v>0</v>
      </c>
      <c r="K136" s="10">
        <v>0</v>
      </c>
      <c r="L136" s="9">
        <v>0</v>
      </c>
      <c r="M136" s="9">
        <f t="shared" ref="M136:M138" si="73">E136+F136+G136+H136+I136+J136+K136+L136</f>
        <v>0</v>
      </c>
    </row>
    <row r="137" spans="1:13" ht="18.75" customHeight="1">
      <c r="A137" s="18"/>
      <c r="B137" s="19"/>
      <c r="C137" s="20"/>
      <c r="D137" s="14" t="s">
        <v>17</v>
      </c>
      <c r="E137" s="9">
        <v>36</v>
      </c>
      <c r="F137" s="9">
        <v>188.4</v>
      </c>
      <c r="G137" s="9">
        <v>38.4</v>
      </c>
      <c r="H137" s="10">
        <v>188.2</v>
      </c>
      <c r="I137" s="10">
        <v>46.8</v>
      </c>
      <c r="J137" s="10">
        <v>46.8</v>
      </c>
      <c r="K137" s="10">
        <v>46.8</v>
      </c>
      <c r="L137" s="9">
        <v>46.8</v>
      </c>
      <c r="M137" s="9">
        <f t="shared" si="73"/>
        <v>638.19999999999993</v>
      </c>
    </row>
    <row r="138" spans="1:13" ht="18.75" customHeight="1">
      <c r="A138" s="18"/>
      <c r="B138" s="19"/>
      <c r="C138" s="20"/>
      <c r="D138" s="14" t="s">
        <v>18</v>
      </c>
      <c r="E138" s="9">
        <v>0</v>
      </c>
      <c r="F138" s="9">
        <v>0</v>
      </c>
      <c r="G138" s="9">
        <v>0</v>
      </c>
      <c r="H138" s="10">
        <v>0</v>
      </c>
      <c r="I138" s="10">
        <v>0</v>
      </c>
      <c r="J138" s="10">
        <v>0</v>
      </c>
      <c r="K138" s="10">
        <v>0</v>
      </c>
      <c r="L138" s="9">
        <v>0</v>
      </c>
      <c r="M138" s="9">
        <f t="shared" si="73"/>
        <v>0</v>
      </c>
    </row>
    <row r="139" spans="1:13" ht="18.75" customHeight="1">
      <c r="A139" s="17" t="s">
        <v>64</v>
      </c>
      <c r="B139" s="21" t="s">
        <v>33</v>
      </c>
      <c r="C139" s="20" t="s">
        <v>14</v>
      </c>
      <c r="D139" s="14" t="s">
        <v>11</v>
      </c>
      <c r="E139" s="9">
        <f>E140+E141+E142+E143</f>
        <v>233.5</v>
      </c>
      <c r="F139" s="9">
        <f t="shared" ref="F139:L139" si="74">F140+F141+F142+F143</f>
        <v>1495.4</v>
      </c>
      <c r="G139" s="9">
        <f t="shared" si="74"/>
        <v>607.9</v>
      </c>
      <c r="H139" s="10">
        <f t="shared" si="74"/>
        <v>950</v>
      </c>
      <c r="I139" s="10">
        <f t="shared" si="74"/>
        <v>1254.5</v>
      </c>
      <c r="J139" s="10">
        <f t="shared" si="74"/>
        <v>1254.5</v>
      </c>
      <c r="K139" s="10">
        <f t="shared" si="74"/>
        <v>1254.5</v>
      </c>
      <c r="L139" s="10">
        <f t="shared" si="74"/>
        <v>1254.5</v>
      </c>
      <c r="M139" s="9">
        <f>M140+M141+M142+M143</f>
        <v>8304.7999999999993</v>
      </c>
    </row>
    <row r="140" spans="1:13" ht="18.75" customHeight="1">
      <c r="A140" s="18"/>
      <c r="B140" s="21"/>
      <c r="C140" s="20"/>
      <c r="D140" s="14" t="s">
        <v>15</v>
      </c>
      <c r="E140" s="9">
        <v>0</v>
      </c>
      <c r="F140" s="9">
        <v>0</v>
      </c>
      <c r="G140" s="9">
        <v>0</v>
      </c>
      <c r="H140" s="10">
        <v>0</v>
      </c>
      <c r="I140" s="10">
        <v>0</v>
      </c>
      <c r="J140" s="10">
        <v>0</v>
      </c>
      <c r="K140" s="10">
        <v>0</v>
      </c>
      <c r="L140" s="9">
        <v>0</v>
      </c>
      <c r="M140" s="9">
        <f>E140+F140+G140+H140+I140+J140+K140+L140</f>
        <v>0</v>
      </c>
    </row>
    <row r="141" spans="1:13" ht="18.75" customHeight="1">
      <c r="A141" s="18"/>
      <c r="B141" s="21"/>
      <c r="C141" s="20"/>
      <c r="D141" s="14" t="s">
        <v>16</v>
      </c>
      <c r="E141" s="9">
        <v>0</v>
      </c>
      <c r="F141" s="9">
        <v>0</v>
      </c>
      <c r="G141" s="9">
        <v>0</v>
      </c>
      <c r="H141" s="10">
        <v>0</v>
      </c>
      <c r="I141" s="10">
        <v>0</v>
      </c>
      <c r="J141" s="10">
        <v>0</v>
      </c>
      <c r="K141" s="10">
        <v>0</v>
      </c>
      <c r="L141" s="9">
        <v>0</v>
      </c>
      <c r="M141" s="9">
        <f t="shared" ref="M141:M143" si="75">E141+F141+G141+H141+I141+J141+K141+L141</f>
        <v>0</v>
      </c>
    </row>
    <row r="142" spans="1:13" ht="18.75" customHeight="1">
      <c r="A142" s="18"/>
      <c r="B142" s="21"/>
      <c r="C142" s="20"/>
      <c r="D142" s="14" t="s">
        <v>17</v>
      </c>
      <c r="E142" s="9">
        <v>233.5</v>
      </c>
      <c r="F142" s="9">
        <v>1495.4</v>
      </c>
      <c r="G142" s="9">
        <v>607.9</v>
      </c>
      <c r="H142" s="10">
        <v>950</v>
      </c>
      <c r="I142" s="10">
        <v>1254.5</v>
      </c>
      <c r="J142" s="10">
        <v>1254.5</v>
      </c>
      <c r="K142" s="10">
        <v>1254.5</v>
      </c>
      <c r="L142" s="9">
        <v>1254.5</v>
      </c>
      <c r="M142" s="9">
        <f t="shared" si="75"/>
        <v>8304.7999999999993</v>
      </c>
    </row>
    <row r="143" spans="1:13" ht="18.75" customHeight="1">
      <c r="A143" s="18"/>
      <c r="B143" s="21"/>
      <c r="C143" s="20"/>
      <c r="D143" s="14" t="s">
        <v>18</v>
      </c>
      <c r="E143" s="9">
        <v>0</v>
      </c>
      <c r="F143" s="9">
        <v>0</v>
      </c>
      <c r="G143" s="9">
        <v>0</v>
      </c>
      <c r="H143" s="10">
        <v>0</v>
      </c>
      <c r="I143" s="10">
        <v>0</v>
      </c>
      <c r="J143" s="10">
        <v>0</v>
      </c>
      <c r="K143" s="10">
        <v>0</v>
      </c>
      <c r="L143" s="9">
        <v>0</v>
      </c>
      <c r="M143" s="9">
        <f t="shared" si="75"/>
        <v>0</v>
      </c>
    </row>
    <row r="144" spans="1:13" ht="18.75" customHeight="1">
      <c r="A144" s="17" t="s">
        <v>65</v>
      </c>
      <c r="B144" s="19" t="s">
        <v>44</v>
      </c>
      <c r="C144" s="20" t="s">
        <v>14</v>
      </c>
      <c r="D144" s="14" t="s">
        <v>11</v>
      </c>
      <c r="E144" s="9">
        <f>E145+E146+E147+E148</f>
        <v>0</v>
      </c>
      <c r="F144" s="9">
        <f t="shared" ref="F144:L144" si="76">F145+F146+F147+F148</f>
        <v>0</v>
      </c>
      <c r="G144" s="9">
        <f t="shared" si="76"/>
        <v>1117.54</v>
      </c>
      <c r="H144" s="10">
        <f t="shared" si="76"/>
        <v>977</v>
      </c>
      <c r="I144" s="10">
        <f t="shared" si="76"/>
        <v>0</v>
      </c>
      <c r="J144" s="10">
        <f t="shared" si="76"/>
        <v>0</v>
      </c>
      <c r="K144" s="10">
        <f t="shared" si="76"/>
        <v>0</v>
      </c>
      <c r="L144" s="10">
        <f t="shared" si="76"/>
        <v>0</v>
      </c>
      <c r="M144" s="9">
        <f>M145+M146+M147+M148</f>
        <v>2094.54</v>
      </c>
    </row>
    <row r="145" spans="1:13" ht="18.75" customHeight="1">
      <c r="A145" s="18"/>
      <c r="B145" s="19"/>
      <c r="C145" s="20"/>
      <c r="D145" s="14" t="s">
        <v>15</v>
      </c>
      <c r="E145" s="9">
        <v>0</v>
      </c>
      <c r="F145" s="9">
        <v>0</v>
      </c>
      <c r="G145" s="9">
        <v>0</v>
      </c>
      <c r="H145" s="10">
        <v>0</v>
      </c>
      <c r="I145" s="10">
        <v>0</v>
      </c>
      <c r="J145" s="10">
        <v>0</v>
      </c>
      <c r="K145" s="10">
        <v>0</v>
      </c>
      <c r="L145" s="9">
        <v>0</v>
      </c>
      <c r="M145" s="9">
        <f>E145+F145+G145+H145+I145+J145+K145+L145</f>
        <v>0</v>
      </c>
    </row>
    <row r="146" spans="1:13" ht="18.75" customHeight="1">
      <c r="A146" s="18"/>
      <c r="B146" s="19"/>
      <c r="C146" s="20"/>
      <c r="D146" s="14" t="s">
        <v>16</v>
      </c>
      <c r="E146" s="9">
        <v>0</v>
      </c>
      <c r="F146" s="9">
        <v>0</v>
      </c>
      <c r="G146" s="9">
        <v>0</v>
      </c>
      <c r="H146" s="10">
        <v>0</v>
      </c>
      <c r="I146" s="10">
        <v>0</v>
      </c>
      <c r="J146" s="10">
        <v>0</v>
      </c>
      <c r="K146" s="10">
        <v>0</v>
      </c>
      <c r="L146" s="9">
        <v>0</v>
      </c>
      <c r="M146" s="9">
        <f t="shared" ref="M146:M148" si="77">E146+F146+G146+H146+I146+J146+K146+L146</f>
        <v>0</v>
      </c>
    </row>
    <row r="147" spans="1:13" ht="18.75" customHeight="1">
      <c r="A147" s="18"/>
      <c r="B147" s="19"/>
      <c r="C147" s="20"/>
      <c r="D147" s="14" t="s">
        <v>17</v>
      </c>
      <c r="E147" s="9">
        <v>0</v>
      </c>
      <c r="F147" s="9">
        <v>0</v>
      </c>
      <c r="G147" s="9">
        <f>1362.4-244.86</f>
        <v>1117.54</v>
      </c>
      <c r="H147" s="10">
        <v>977</v>
      </c>
      <c r="I147" s="10">
        <v>0</v>
      </c>
      <c r="J147" s="10">
        <v>0</v>
      </c>
      <c r="K147" s="10">
        <v>0</v>
      </c>
      <c r="L147" s="9">
        <v>0</v>
      </c>
      <c r="M147" s="9">
        <f t="shared" si="77"/>
        <v>2094.54</v>
      </c>
    </row>
    <row r="148" spans="1:13" ht="18.75" customHeight="1">
      <c r="A148" s="18"/>
      <c r="B148" s="19"/>
      <c r="C148" s="20"/>
      <c r="D148" s="14" t="s">
        <v>18</v>
      </c>
      <c r="E148" s="9">
        <v>0</v>
      </c>
      <c r="F148" s="9">
        <v>0</v>
      </c>
      <c r="G148" s="9">
        <v>0</v>
      </c>
      <c r="H148" s="10">
        <v>0</v>
      </c>
      <c r="I148" s="10">
        <v>0</v>
      </c>
      <c r="J148" s="10">
        <v>0</v>
      </c>
      <c r="K148" s="10">
        <v>0</v>
      </c>
      <c r="L148" s="9">
        <v>0</v>
      </c>
      <c r="M148" s="9">
        <f t="shared" si="77"/>
        <v>0</v>
      </c>
    </row>
    <row r="149" spans="1:13" ht="18.75" customHeight="1">
      <c r="A149" s="19"/>
      <c r="B149" s="19" t="s">
        <v>34</v>
      </c>
      <c r="C149" s="20" t="s">
        <v>14</v>
      </c>
      <c r="D149" s="14" t="s">
        <v>11</v>
      </c>
      <c r="E149" s="9">
        <f>E150+E151+E152+E153</f>
        <v>269.5</v>
      </c>
      <c r="F149" s="9">
        <f t="shared" ref="F149:L149" si="78">F150+F151+F152+F153</f>
        <v>1683.8000000000002</v>
      </c>
      <c r="G149" s="9">
        <f t="shared" si="78"/>
        <v>1763.84</v>
      </c>
      <c r="H149" s="10">
        <f t="shared" si="78"/>
        <v>2115.1999999999998</v>
      </c>
      <c r="I149" s="10">
        <f t="shared" si="78"/>
        <v>1301.3</v>
      </c>
      <c r="J149" s="10">
        <f t="shared" si="78"/>
        <v>1301.3</v>
      </c>
      <c r="K149" s="10">
        <f t="shared" si="78"/>
        <v>1301.3</v>
      </c>
      <c r="L149" s="10">
        <f t="shared" si="78"/>
        <v>1301.3</v>
      </c>
      <c r="M149" s="9">
        <f>M150+M151+M152+M153</f>
        <v>11037.539999999999</v>
      </c>
    </row>
    <row r="150" spans="1:13" ht="18.75" customHeight="1">
      <c r="A150" s="19"/>
      <c r="B150" s="19"/>
      <c r="C150" s="20"/>
      <c r="D150" s="14" t="s">
        <v>15</v>
      </c>
      <c r="E150" s="9">
        <f t="shared" ref="E150:L153" si="79">E135+E140+E145</f>
        <v>0</v>
      </c>
      <c r="F150" s="9">
        <f t="shared" si="79"/>
        <v>0</v>
      </c>
      <c r="G150" s="9">
        <f t="shared" si="79"/>
        <v>0</v>
      </c>
      <c r="H150" s="10">
        <f t="shared" si="79"/>
        <v>0</v>
      </c>
      <c r="I150" s="10">
        <f t="shared" si="79"/>
        <v>0</v>
      </c>
      <c r="J150" s="10">
        <f t="shared" si="79"/>
        <v>0</v>
      </c>
      <c r="K150" s="10">
        <f t="shared" si="79"/>
        <v>0</v>
      </c>
      <c r="L150" s="10">
        <f t="shared" si="79"/>
        <v>0</v>
      </c>
      <c r="M150" s="9">
        <f>E150+F150+G150+H150+I150+J150+K150+L150</f>
        <v>0</v>
      </c>
    </row>
    <row r="151" spans="1:13" ht="18.75" customHeight="1">
      <c r="A151" s="19"/>
      <c r="B151" s="19"/>
      <c r="C151" s="20"/>
      <c r="D151" s="14" t="s">
        <v>16</v>
      </c>
      <c r="E151" s="9">
        <f t="shared" si="79"/>
        <v>0</v>
      </c>
      <c r="F151" s="9">
        <f t="shared" si="79"/>
        <v>0</v>
      </c>
      <c r="G151" s="9">
        <f t="shared" si="79"/>
        <v>0</v>
      </c>
      <c r="H151" s="10">
        <f t="shared" si="79"/>
        <v>0</v>
      </c>
      <c r="I151" s="10">
        <f t="shared" si="79"/>
        <v>0</v>
      </c>
      <c r="J151" s="10">
        <f t="shared" si="79"/>
        <v>0</v>
      </c>
      <c r="K151" s="10">
        <f t="shared" si="79"/>
        <v>0</v>
      </c>
      <c r="L151" s="10">
        <f t="shared" si="79"/>
        <v>0</v>
      </c>
      <c r="M151" s="9">
        <f t="shared" ref="M151:M153" si="80">E151+F151+G151+H151+I151+J151+K151+L151</f>
        <v>0</v>
      </c>
    </row>
    <row r="152" spans="1:13" ht="18.75" customHeight="1">
      <c r="A152" s="19"/>
      <c r="B152" s="19"/>
      <c r="C152" s="20"/>
      <c r="D152" s="14" t="s">
        <v>17</v>
      </c>
      <c r="E152" s="9">
        <f t="shared" si="79"/>
        <v>269.5</v>
      </c>
      <c r="F152" s="9">
        <f t="shared" si="79"/>
        <v>1683.8000000000002</v>
      </c>
      <c r="G152" s="9">
        <f t="shared" si="79"/>
        <v>1763.84</v>
      </c>
      <c r="H152" s="10">
        <f t="shared" si="79"/>
        <v>2115.1999999999998</v>
      </c>
      <c r="I152" s="10">
        <f t="shared" si="79"/>
        <v>1301.3</v>
      </c>
      <c r="J152" s="10">
        <f t="shared" si="79"/>
        <v>1301.3</v>
      </c>
      <c r="K152" s="10">
        <f t="shared" si="79"/>
        <v>1301.3</v>
      </c>
      <c r="L152" s="10">
        <f t="shared" si="79"/>
        <v>1301.3</v>
      </c>
      <c r="M152" s="9">
        <f t="shared" si="80"/>
        <v>11037.539999999999</v>
      </c>
    </row>
    <row r="153" spans="1:13" ht="18.75" customHeight="1">
      <c r="A153" s="19"/>
      <c r="B153" s="19"/>
      <c r="C153" s="20"/>
      <c r="D153" s="14" t="s">
        <v>18</v>
      </c>
      <c r="E153" s="9">
        <f t="shared" si="79"/>
        <v>0</v>
      </c>
      <c r="F153" s="9">
        <f t="shared" si="79"/>
        <v>0</v>
      </c>
      <c r="G153" s="9">
        <f t="shared" si="79"/>
        <v>0</v>
      </c>
      <c r="H153" s="10">
        <f t="shared" si="79"/>
        <v>0</v>
      </c>
      <c r="I153" s="10">
        <f t="shared" si="79"/>
        <v>0</v>
      </c>
      <c r="J153" s="10">
        <f t="shared" si="79"/>
        <v>0</v>
      </c>
      <c r="K153" s="10">
        <f t="shared" si="79"/>
        <v>0</v>
      </c>
      <c r="L153" s="10">
        <f t="shared" si="79"/>
        <v>0</v>
      </c>
      <c r="M153" s="9">
        <f t="shared" si="80"/>
        <v>0</v>
      </c>
    </row>
    <row r="154" spans="1:13" ht="18.75" customHeight="1">
      <c r="A154" s="19"/>
      <c r="B154" s="19"/>
      <c r="C154" s="20" t="s">
        <v>21</v>
      </c>
      <c r="D154" s="14" t="s">
        <v>11</v>
      </c>
      <c r="E154" s="9">
        <f>E149</f>
        <v>269.5</v>
      </c>
      <c r="F154" s="9">
        <f t="shared" ref="F154:L154" si="81">F149</f>
        <v>1683.8000000000002</v>
      </c>
      <c r="G154" s="9">
        <f t="shared" si="81"/>
        <v>1763.84</v>
      </c>
      <c r="H154" s="10">
        <f t="shared" si="81"/>
        <v>2115.1999999999998</v>
      </c>
      <c r="I154" s="10">
        <f t="shared" si="81"/>
        <v>1301.3</v>
      </c>
      <c r="J154" s="10">
        <f t="shared" si="81"/>
        <v>1301.3</v>
      </c>
      <c r="K154" s="10">
        <f t="shared" si="81"/>
        <v>1301.3</v>
      </c>
      <c r="L154" s="10">
        <f t="shared" si="81"/>
        <v>1301.3</v>
      </c>
      <c r="M154" s="9">
        <f>M155+M156+M157+M158</f>
        <v>11037.539999999999</v>
      </c>
    </row>
    <row r="155" spans="1:13" ht="18.75" customHeight="1">
      <c r="A155" s="19"/>
      <c r="B155" s="19"/>
      <c r="C155" s="20"/>
      <c r="D155" s="14" t="s">
        <v>15</v>
      </c>
      <c r="E155" s="9">
        <f>E150</f>
        <v>0</v>
      </c>
      <c r="F155" s="9">
        <f t="shared" ref="F155:L155" si="82">F150</f>
        <v>0</v>
      </c>
      <c r="G155" s="9">
        <f t="shared" si="82"/>
        <v>0</v>
      </c>
      <c r="H155" s="10">
        <f t="shared" si="82"/>
        <v>0</v>
      </c>
      <c r="I155" s="10">
        <f t="shared" si="82"/>
        <v>0</v>
      </c>
      <c r="J155" s="10">
        <f t="shared" si="82"/>
        <v>0</v>
      </c>
      <c r="K155" s="10">
        <f t="shared" si="82"/>
        <v>0</v>
      </c>
      <c r="L155" s="10">
        <f t="shared" si="82"/>
        <v>0</v>
      </c>
      <c r="M155" s="9">
        <f>E155+F155+G155+H155+I155+J155+K155+L155</f>
        <v>0</v>
      </c>
    </row>
    <row r="156" spans="1:13" ht="18.75" customHeight="1">
      <c r="A156" s="19"/>
      <c r="B156" s="19"/>
      <c r="C156" s="20"/>
      <c r="D156" s="14" t="s">
        <v>16</v>
      </c>
      <c r="E156" s="9">
        <f t="shared" ref="E156:L158" si="83">E151</f>
        <v>0</v>
      </c>
      <c r="F156" s="9">
        <f t="shared" si="83"/>
        <v>0</v>
      </c>
      <c r="G156" s="9">
        <f t="shared" si="83"/>
        <v>0</v>
      </c>
      <c r="H156" s="10">
        <f t="shared" si="83"/>
        <v>0</v>
      </c>
      <c r="I156" s="10">
        <f t="shared" si="83"/>
        <v>0</v>
      </c>
      <c r="J156" s="10">
        <f t="shared" si="83"/>
        <v>0</v>
      </c>
      <c r="K156" s="10">
        <f t="shared" si="83"/>
        <v>0</v>
      </c>
      <c r="L156" s="10">
        <f t="shared" si="83"/>
        <v>0</v>
      </c>
      <c r="M156" s="9">
        <f t="shared" ref="M156:M158" si="84">E156+F156+G156+H156+I156+J156+K156+L156</f>
        <v>0</v>
      </c>
    </row>
    <row r="157" spans="1:13" ht="18.75" customHeight="1">
      <c r="A157" s="19"/>
      <c r="B157" s="19"/>
      <c r="C157" s="20"/>
      <c r="D157" s="14" t="s">
        <v>17</v>
      </c>
      <c r="E157" s="9">
        <f t="shared" si="83"/>
        <v>269.5</v>
      </c>
      <c r="F157" s="9">
        <f t="shared" si="83"/>
        <v>1683.8000000000002</v>
      </c>
      <c r="G157" s="9">
        <f t="shared" si="83"/>
        <v>1763.84</v>
      </c>
      <c r="H157" s="10">
        <f t="shared" si="83"/>
        <v>2115.1999999999998</v>
      </c>
      <c r="I157" s="10">
        <f t="shared" si="83"/>
        <v>1301.3</v>
      </c>
      <c r="J157" s="10">
        <f t="shared" si="83"/>
        <v>1301.3</v>
      </c>
      <c r="K157" s="10">
        <f t="shared" si="83"/>
        <v>1301.3</v>
      </c>
      <c r="L157" s="10">
        <f t="shared" si="83"/>
        <v>1301.3</v>
      </c>
      <c r="M157" s="9">
        <f t="shared" si="84"/>
        <v>11037.539999999999</v>
      </c>
    </row>
    <row r="158" spans="1:13" ht="18.75" customHeight="1">
      <c r="A158" s="19"/>
      <c r="B158" s="19"/>
      <c r="C158" s="20"/>
      <c r="D158" s="14" t="s">
        <v>18</v>
      </c>
      <c r="E158" s="9">
        <f t="shared" si="83"/>
        <v>0</v>
      </c>
      <c r="F158" s="9">
        <f t="shared" si="83"/>
        <v>0</v>
      </c>
      <c r="G158" s="9">
        <f t="shared" si="83"/>
        <v>0</v>
      </c>
      <c r="H158" s="10">
        <f t="shared" si="83"/>
        <v>0</v>
      </c>
      <c r="I158" s="10">
        <f t="shared" si="83"/>
        <v>0</v>
      </c>
      <c r="J158" s="10">
        <f t="shared" si="83"/>
        <v>0</v>
      </c>
      <c r="K158" s="10">
        <f t="shared" si="83"/>
        <v>0</v>
      </c>
      <c r="L158" s="10">
        <f t="shared" si="83"/>
        <v>0</v>
      </c>
      <c r="M158" s="9">
        <f t="shared" si="84"/>
        <v>0</v>
      </c>
    </row>
    <row r="159" spans="1:13" ht="18.75" customHeight="1">
      <c r="A159" s="22" t="s">
        <v>35</v>
      </c>
      <c r="B159" s="23"/>
      <c r="C159" s="23"/>
      <c r="D159" s="23"/>
      <c r="E159" s="23"/>
      <c r="F159" s="23"/>
      <c r="G159" s="23"/>
      <c r="H159" s="23"/>
      <c r="I159" s="23"/>
      <c r="J159" s="23"/>
      <c r="K159" s="23"/>
      <c r="L159" s="23"/>
      <c r="M159" s="24"/>
    </row>
    <row r="160" spans="1:13" ht="18.75" customHeight="1">
      <c r="A160" s="17" t="s">
        <v>66</v>
      </c>
      <c r="B160" s="19" t="s">
        <v>36</v>
      </c>
      <c r="C160" s="20" t="s">
        <v>14</v>
      </c>
      <c r="D160" s="14" t="s">
        <v>11</v>
      </c>
      <c r="E160" s="9">
        <f>E161+E162+E163+E164</f>
        <v>285</v>
      </c>
      <c r="F160" s="9">
        <f t="shared" ref="F160:L160" si="85">F161+F162+F163+F164</f>
        <v>292</v>
      </c>
      <c r="G160" s="9">
        <f t="shared" si="85"/>
        <v>265.7</v>
      </c>
      <c r="H160" s="10">
        <f t="shared" si="85"/>
        <v>455</v>
      </c>
      <c r="I160" s="10">
        <f t="shared" si="85"/>
        <v>480</v>
      </c>
      <c r="J160" s="10">
        <f t="shared" si="85"/>
        <v>480</v>
      </c>
      <c r="K160" s="10">
        <f t="shared" si="85"/>
        <v>480</v>
      </c>
      <c r="L160" s="10">
        <f t="shared" si="85"/>
        <v>480</v>
      </c>
      <c r="M160" s="9">
        <f>M161+M162+M163+M164</f>
        <v>3217.7</v>
      </c>
    </row>
    <row r="161" spans="1:15" ht="18.75" customHeight="1">
      <c r="A161" s="18"/>
      <c r="B161" s="19"/>
      <c r="C161" s="20"/>
      <c r="D161" s="14" t="s">
        <v>15</v>
      </c>
      <c r="E161" s="9">
        <v>0</v>
      </c>
      <c r="F161" s="9">
        <v>0</v>
      </c>
      <c r="G161" s="9">
        <v>0</v>
      </c>
      <c r="H161" s="10">
        <v>0</v>
      </c>
      <c r="I161" s="10">
        <v>0</v>
      </c>
      <c r="J161" s="10">
        <v>0</v>
      </c>
      <c r="K161" s="10">
        <v>0</v>
      </c>
      <c r="L161" s="9">
        <v>0</v>
      </c>
      <c r="M161" s="9">
        <f>E161+F161+G161+H161+I161+J161+K161+L161</f>
        <v>0</v>
      </c>
    </row>
    <row r="162" spans="1:15" ht="18.75" customHeight="1">
      <c r="A162" s="18"/>
      <c r="B162" s="19"/>
      <c r="C162" s="20"/>
      <c r="D162" s="14" t="s">
        <v>16</v>
      </c>
      <c r="E162" s="9">
        <v>0</v>
      </c>
      <c r="F162" s="9">
        <v>0</v>
      </c>
      <c r="G162" s="9">
        <v>0</v>
      </c>
      <c r="H162" s="10">
        <v>0</v>
      </c>
      <c r="I162" s="10">
        <v>0</v>
      </c>
      <c r="J162" s="10">
        <v>0</v>
      </c>
      <c r="K162" s="10">
        <v>0</v>
      </c>
      <c r="L162" s="9">
        <v>0</v>
      </c>
      <c r="M162" s="9">
        <f t="shared" ref="M162:M164" si="86">E162+F162+G162+H162+I162+J162+K162+L162</f>
        <v>0</v>
      </c>
    </row>
    <row r="163" spans="1:15" ht="18.75" customHeight="1">
      <c r="A163" s="18"/>
      <c r="B163" s="19"/>
      <c r="C163" s="20"/>
      <c r="D163" s="14" t="s">
        <v>17</v>
      </c>
      <c r="E163" s="9">
        <v>285</v>
      </c>
      <c r="F163" s="9">
        <v>292</v>
      </c>
      <c r="G163" s="9">
        <v>265.7</v>
      </c>
      <c r="H163" s="10">
        <v>455</v>
      </c>
      <c r="I163" s="10">
        <v>480</v>
      </c>
      <c r="J163" s="10">
        <v>480</v>
      </c>
      <c r="K163" s="10">
        <v>480</v>
      </c>
      <c r="L163" s="9">
        <v>480</v>
      </c>
      <c r="M163" s="9">
        <f t="shared" si="86"/>
        <v>3217.7</v>
      </c>
    </row>
    <row r="164" spans="1:15" ht="18.75" customHeight="1">
      <c r="A164" s="18"/>
      <c r="B164" s="19"/>
      <c r="C164" s="20"/>
      <c r="D164" s="14" t="s">
        <v>18</v>
      </c>
      <c r="E164" s="9">
        <v>0</v>
      </c>
      <c r="F164" s="9">
        <v>0</v>
      </c>
      <c r="G164" s="9">
        <v>0</v>
      </c>
      <c r="H164" s="10">
        <v>0</v>
      </c>
      <c r="I164" s="10">
        <v>0</v>
      </c>
      <c r="J164" s="10">
        <v>0</v>
      </c>
      <c r="K164" s="10">
        <v>0</v>
      </c>
      <c r="L164" s="9">
        <v>0</v>
      </c>
      <c r="M164" s="9">
        <f t="shared" si="86"/>
        <v>0</v>
      </c>
    </row>
    <row r="165" spans="1:15" ht="18.75" customHeight="1">
      <c r="A165" s="17" t="s">
        <v>67</v>
      </c>
      <c r="B165" s="19" t="s">
        <v>37</v>
      </c>
      <c r="C165" s="20" t="s">
        <v>14</v>
      </c>
      <c r="D165" s="14" t="s">
        <v>11</v>
      </c>
      <c r="E165" s="9">
        <f>E166+E167+E168+E169</f>
        <v>0</v>
      </c>
      <c r="F165" s="9">
        <f t="shared" ref="F165:L165" si="87">F166+F167+F168+F169</f>
        <v>0</v>
      </c>
      <c r="G165" s="9">
        <f t="shared" si="87"/>
        <v>0</v>
      </c>
      <c r="H165" s="9">
        <f t="shared" si="87"/>
        <v>0</v>
      </c>
      <c r="I165" s="9">
        <f t="shared" si="87"/>
        <v>0</v>
      </c>
      <c r="J165" s="9">
        <f t="shared" si="87"/>
        <v>0</v>
      </c>
      <c r="K165" s="9">
        <f t="shared" si="87"/>
        <v>0</v>
      </c>
      <c r="L165" s="9">
        <f t="shared" si="87"/>
        <v>0</v>
      </c>
      <c r="M165" s="9">
        <f>M166+M167+M168+M169</f>
        <v>0</v>
      </c>
    </row>
    <row r="166" spans="1:15" ht="18.75" customHeight="1">
      <c r="A166" s="18"/>
      <c r="B166" s="19"/>
      <c r="C166" s="20"/>
      <c r="D166" s="14" t="s">
        <v>15</v>
      </c>
      <c r="E166" s="9">
        <v>0</v>
      </c>
      <c r="F166" s="9">
        <v>0</v>
      </c>
      <c r="G166" s="9">
        <v>0</v>
      </c>
      <c r="H166" s="10">
        <v>0</v>
      </c>
      <c r="I166" s="10">
        <v>0</v>
      </c>
      <c r="J166" s="10">
        <v>0</v>
      </c>
      <c r="K166" s="10">
        <v>0</v>
      </c>
      <c r="L166" s="9">
        <v>0</v>
      </c>
      <c r="M166" s="9">
        <f>E166+F166+G166+H166+I166+J166+K166+L166</f>
        <v>0</v>
      </c>
    </row>
    <row r="167" spans="1:15" ht="18.75" customHeight="1">
      <c r="A167" s="18"/>
      <c r="B167" s="19"/>
      <c r="C167" s="20"/>
      <c r="D167" s="14" t="s">
        <v>16</v>
      </c>
      <c r="E167" s="9">
        <v>0</v>
      </c>
      <c r="F167" s="9">
        <v>0</v>
      </c>
      <c r="G167" s="9">
        <v>0</v>
      </c>
      <c r="H167" s="10">
        <v>0</v>
      </c>
      <c r="I167" s="10">
        <v>0</v>
      </c>
      <c r="J167" s="10">
        <v>0</v>
      </c>
      <c r="K167" s="10">
        <v>0</v>
      </c>
      <c r="L167" s="9">
        <v>0</v>
      </c>
      <c r="M167" s="9">
        <f t="shared" ref="M167:M169" si="88">E167+F167+G167+H167+I167+J167+K167+L167</f>
        <v>0</v>
      </c>
    </row>
    <row r="168" spans="1:15" ht="18.75" customHeight="1">
      <c r="A168" s="18"/>
      <c r="B168" s="19"/>
      <c r="C168" s="20"/>
      <c r="D168" s="14" t="s">
        <v>17</v>
      </c>
      <c r="E168" s="9">
        <v>0</v>
      </c>
      <c r="F168" s="9">
        <v>0</v>
      </c>
      <c r="G168" s="9">
        <v>0</v>
      </c>
      <c r="H168" s="10">
        <v>0</v>
      </c>
      <c r="I168" s="10">
        <v>0</v>
      </c>
      <c r="J168" s="10">
        <v>0</v>
      </c>
      <c r="K168" s="10">
        <v>0</v>
      </c>
      <c r="L168" s="9">
        <v>0</v>
      </c>
      <c r="M168" s="9">
        <f t="shared" si="88"/>
        <v>0</v>
      </c>
    </row>
    <row r="169" spans="1:15" ht="18.75" customHeight="1">
      <c r="A169" s="18"/>
      <c r="B169" s="19"/>
      <c r="C169" s="20"/>
      <c r="D169" s="14" t="s">
        <v>18</v>
      </c>
      <c r="E169" s="9">
        <v>0</v>
      </c>
      <c r="F169" s="9">
        <v>0</v>
      </c>
      <c r="G169" s="9">
        <v>0</v>
      </c>
      <c r="H169" s="10">
        <v>0</v>
      </c>
      <c r="I169" s="10">
        <v>0</v>
      </c>
      <c r="J169" s="10">
        <v>0</v>
      </c>
      <c r="K169" s="10">
        <v>0</v>
      </c>
      <c r="L169" s="9">
        <v>0</v>
      </c>
      <c r="M169" s="9">
        <f t="shared" si="88"/>
        <v>0</v>
      </c>
    </row>
    <row r="170" spans="1:15" ht="18.75" customHeight="1">
      <c r="A170" s="19"/>
      <c r="B170" s="19" t="s">
        <v>38</v>
      </c>
      <c r="C170" s="20" t="s">
        <v>14</v>
      </c>
      <c r="D170" s="14" t="s">
        <v>11</v>
      </c>
      <c r="E170" s="9">
        <f>E171+E172+E173+E174</f>
        <v>285</v>
      </c>
      <c r="F170" s="9">
        <f t="shared" ref="F170:L170" si="89">F171+F172+F173+F174</f>
        <v>292</v>
      </c>
      <c r="G170" s="9">
        <f t="shared" si="89"/>
        <v>265.7</v>
      </c>
      <c r="H170" s="10">
        <f t="shared" si="89"/>
        <v>240.4</v>
      </c>
      <c r="I170" s="10">
        <f t="shared" si="89"/>
        <v>480</v>
      </c>
      <c r="J170" s="10">
        <f t="shared" si="89"/>
        <v>480</v>
      </c>
      <c r="K170" s="10">
        <f t="shared" si="89"/>
        <v>480</v>
      </c>
      <c r="L170" s="10">
        <f t="shared" si="89"/>
        <v>480</v>
      </c>
      <c r="M170" s="9">
        <f>M171+M172+M173+M174</f>
        <v>3003.1000000000004</v>
      </c>
    </row>
    <row r="171" spans="1:15" ht="18.75" customHeight="1">
      <c r="A171" s="19"/>
      <c r="B171" s="19"/>
      <c r="C171" s="20"/>
      <c r="D171" s="14" t="s">
        <v>15</v>
      </c>
      <c r="E171" s="9">
        <f>E161+E166</f>
        <v>0</v>
      </c>
      <c r="F171" s="9">
        <f t="shared" ref="F171:L171" si="90">F161+F166</f>
        <v>0</v>
      </c>
      <c r="G171" s="9">
        <f t="shared" si="90"/>
        <v>0</v>
      </c>
      <c r="H171" s="9">
        <f t="shared" si="90"/>
        <v>0</v>
      </c>
      <c r="I171" s="9">
        <f t="shared" si="90"/>
        <v>0</v>
      </c>
      <c r="J171" s="9">
        <f t="shared" si="90"/>
        <v>0</v>
      </c>
      <c r="K171" s="9">
        <f t="shared" si="90"/>
        <v>0</v>
      </c>
      <c r="L171" s="9">
        <f t="shared" si="90"/>
        <v>0</v>
      </c>
      <c r="M171" s="9">
        <f>E171+F171+G171+H171+I171+J171+K171+L171</f>
        <v>0</v>
      </c>
    </row>
    <row r="172" spans="1:15" ht="18.75" customHeight="1">
      <c r="A172" s="19"/>
      <c r="B172" s="19"/>
      <c r="C172" s="20"/>
      <c r="D172" s="14" t="s">
        <v>16</v>
      </c>
      <c r="E172" s="9">
        <f t="shared" ref="E172:E174" si="91">E162+E167</f>
        <v>0</v>
      </c>
      <c r="F172" s="9">
        <v>0</v>
      </c>
      <c r="G172" s="9">
        <v>0</v>
      </c>
      <c r="H172" s="10">
        <v>0</v>
      </c>
      <c r="I172" s="10">
        <v>0</v>
      </c>
      <c r="J172" s="10">
        <v>0</v>
      </c>
      <c r="K172" s="10">
        <v>0</v>
      </c>
      <c r="L172" s="10">
        <v>0</v>
      </c>
      <c r="M172" s="9">
        <f t="shared" ref="M172:M174" si="92">E172+F172+G172+H172+I172+J172+K172+L172</f>
        <v>0</v>
      </c>
    </row>
    <row r="173" spans="1:15" ht="18.75" customHeight="1">
      <c r="A173" s="19"/>
      <c r="B173" s="19"/>
      <c r="C173" s="20"/>
      <c r="D173" s="14" t="s">
        <v>17</v>
      </c>
      <c r="E173" s="9">
        <f t="shared" si="91"/>
        <v>285</v>
      </c>
      <c r="F173" s="9">
        <f t="shared" ref="F173:J173" si="93">F163</f>
        <v>292</v>
      </c>
      <c r="G173" s="9">
        <f t="shared" si="93"/>
        <v>265.7</v>
      </c>
      <c r="H173" s="10">
        <v>240.4</v>
      </c>
      <c r="I173" s="10">
        <v>480</v>
      </c>
      <c r="J173" s="10">
        <f t="shared" si="93"/>
        <v>480</v>
      </c>
      <c r="K173" s="10">
        <v>480</v>
      </c>
      <c r="L173" s="10">
        <v>480</v>
      </c>
      <c r="M173" s="9">
        <f t="shared" si="92"/>
        <v>3003.1000000000004</v>
      </c>
    </row>
    <row r="174" spans="1:15" ht="18.75" customHeight="1">
      <c r="A174" s="19"/>
      <c r="B174" s="19"/>
      <c r="C174" s="20"/>
      <c r="D174" s="14" t="s">
        <v>18</v>
      </c>
      <c r="E174" s="9">
        <f t="shared" si="91"/>
        <v>0</v>
      </c>
      <c r="F174" s="9">
        <v>0</v>
      </c>
      <c r="G174" s="9">
        <v>0</v>
      </c>
      <c r="H174" s="10">
        <v>0</v>
      </c>
      <c r="I174" s="10">
        <v>0</v>
      </c>
      <c r="J174" s="10">
        <v>0</v>
      </c>
      <c r="K174" s="10">
        <v>0</v>
      </c>
      <c r="L174" s="10">
        <v>0</v>
      </c>
      <c r="M174" s="9">
        <f t="shared" si="92"/>
        <v>0</v>
      </c>
    </row>
    <row r="175" spans="1:15" ht="18.75" customHeight="1">
      <c r="A175" s="19"/>
      <c r="B175" s="19"/>
      <c r="C175" s="20" t="s">
        <v>21</v>
      </c>
      <c r="D175" s="14" t="s">
        <v>11</v>
      </c>
      <c r="E175" s="9">
        <f>E176+E177+E178+E179</f>
        <v>285</v>
      </c>
      <c r="F175" s="9">
        <f t="shared" ref="F175:L175" si="94">F176+F177+F178+F179</f>
        <v>292</v>
      </c>
      <c r="G175" s="9">
        <f t="shared" si="94"/>
        <v>265.7</v>
      </c>
      <c r="H175" s="10">
        <f t="shared" si="94"/>
        <v>240.4</v>
      </c>
      <c r="I175" s="10">
        <f t="shared" si="94"/>
        <v>480</v>
      </c>
      <c r="J175" s="10">
        <f t="shared" si="94"/>
        <v>480</v>
      </c>
      <c r="K175" s="10">
        <f t="shared" si="94"/>
        <v>480</v>
      </c>
      <c r="L175" s="10">
        <f t="shared" si="94"/>
        <v>480</v>
      </c>
      <c r="M175" s="9">
        <f>M176+M177+M178+M179</f>
        <v>3003.1000000000004</v>
      </c>
      <c r="O175" s="4"/>
    </row>
    <row r="176" spans="1:15" ht="18.75" customHeight="1">
      <c r="A176" s="19"/>
      <c r="B176" s="19"/>
      <c r="C176" s="20"/>
      <c r="D176" s="14" t="s">
        <v>15</v>
      </c>
      <c r="E176" s="9">
        <f>E171</f>
        <v>0</v>
      </c>
      <c r="F176" s="9">
        <v>0</v>
      </c>
      <c r="G176" s="9">
        <v>0</v>
      </c>
      <c r="H176" s="10">
        <v>0</v>
      </c>
      <c r="I176" s="10">
        <v>0</v>
      </c>
      <c r="J176" s="10">
        <v>0</v>
      </c>
      <c r="K176" s="10">
        <v>0</v>
      </c>
      <c r="L176" s="10">
        <v>0</v>
      </c>
      <c r="M176" s="9">
        <f>E176+F176+G176+H176+I176+J176+K176+L176</f>
        <v>0</v>
      </c>
    </row>
    <row r="177" spans="1:15" ht="18.75" customHeight="1">
      <c r="A177" s="19"/>
      <c r="B177" s="19"/>
      <c r="C177" s="20"/>
      <c r="D177" s="14" t="s">
        <v>16</v>
      </c>
      <c r="E177" s="9">
        <v>0</v>
      </c>
      <c r="F177" s="9">
        <v>0</v>
      </c>
      <c r="G177" s="9">
        <v>0</v>
      </c>
      <c r="H177" s="9">
        <v>0</v>
      </c>
      <c r="I177" s="9">
        <v>0</v>
      </c>
      <c r="J177" s="9">
        <v>0</v>
      </c>
      <c r="K177" s="9">
        <v>0</v>
      </c>
      <c r="L177" s="9">
        <v>0</v>
      </c>
      <c r="M177" s="9">
        <f t="shared" ref="M177:M179" si="95">E177+F177+G177+H177+I177+J177+K177+L177</f>
        <v>0</v>
      </c>
    </row>
    <row r="178" spans="1:15" ht="18.75" customHeight="1">
      <c r="A178" s="19"/>
      <c r="B178" s="19"/>
      <c r="C178" s="20"/>
      <c r="D178" s="14" t="s">
        <v>17</v>
      </c>
      <c r="E178" s="9">
        <f>E173</f>
        <v>285</v>
      </c>
      <c r="F178" s="9">
        <f t="shared" ref="F178:L178" si="96">F173</f>
        <v>292</v>
      </c>
      <c r="G178" s="9">
        <f t="shared" si="96"/>
        <v>265.7</v>
      </c>
      <c r="H178" s="9">
        <f t="shared" si="96"/>
        <v>240.4</v>
      </c>
      <c r="I178" s="9">
        <f t="shared" si="96"/>
        <v>480</v>
      </c>
      <c r="J178" s="9">
        <f t="shared" si="96"/>
        <v>480</v>
      </c>
      <c r="K178" s="9">
        <f t="shared" si="96"/>
        <v>480</v>
      </c>
      <c r="L178" s="9">
        <f t="shared" si="96"/>
        <v>480</v>
      </c>
      <c r="M178" s="9">
        <f t="shared" si="95"/>
        <v>3003.1000000000004</v>
      </c>
    </row>
    <row r="179" spans="1:15" ht="18.75" customHeight="1">
      <c r="A179" s="19"/>
      <c r="B179" s="19"/>
      <c r="C179" s="20"/>
      <c r="D179" s="14" t="s">
        <v>18</v>
      </c>
      <c r="E179" s="9">
        <v>0</v>
      </c>
      <c r="F179" s="9">
        <v>0</v>
      </c>
      <c r="G179" s="9">
        <v>0</v>
      </c>
      <c r="H179" s="9">
        <v>0</v>
      </c>
      <c r="I179" s="9">
        <v>0</v>
      </c>
      <c r="J179" s="9">
        <v>0</v>
      </c>
      <c r="K179" s="9">
        <v>0</v>
      </c>
      <c r="L179" s="9">
        <v>0</v>
      </c>
      <c r="M179" s="9">
        <f t="shared" si="95"/>
        <v>0</v>
      </c>
    </row>
    <row r="180" spans="1:15" ht="18.75" customHeight="1">
      <c r="A180" s="22" t="s">
        <v>41</v>
      </c>
      <c r="B180" s="23"/>
      <c r="C180" s="23"/>
      <c r="D180" s="23"/>
      <c r="E180" s="23"/>
      <c r="F180" s="23"/>
      <c r="G180" s="23"/>
      <c r="H180" s="23"/>
      <c r="I180" s="23"/>
      <c r="J180" s="23"/>
      <c r="K180" s="23"/>
      <c r="L180" s="23"/>
      <c r="M180" s="24"/>
    </row>
    <row r="181" spans="1:15" ht="18.75" customHeight="1">
      <c r="A181" s="17" t="s">
        <v>68</v>
      </c>
      <c r="B181" s="21" t="s">
        <v>42</v>
      </c>
      <c r="C181" s="20" t="s">
        <v>14</v>
      </c>
      <c r="D181" s="14" t="s">
        <v>11</v>
      </c>
      <c r="E181" s="9">
        <f>E182+E183+E184+E185</f>
        <v>0</v>
      </c>
      <c r="F181" s="9">
        <f t="shared" ref="F181" si="97">F182+F183+F184+F185</f>
        <v>0</v>
      </c>
      <c r="G181" s="9">
        <f t="shared" ref="G181" si="98">G182+G183+G184+G185</f>
        <v>27556.7</v>
      </c>
      <c r="H181" s="10">
        <f t="shared" ref="H181" si="99">H182+H183+H184+H185</f>
        <v>29752.800000000003</v>
      </c>
      <c r="I181" s="10">
        <f t="shared" ref="I181" si="100">I182+I183+I184+I185</f>
        <v>33247.599999999999</v>
      </c>
      <c r="J181" s="10">
        <f t="shared" ref="J181:L181" si="101">J182+J183+J184+J185</f>
        <v>33248.6</v>
      </c>
      <c r="K181" s="10">
        <f t="shared" si="101"/>
        <v>33240.1</v>
      </c>
      <c r="L181" s="10">
        <f t="shared" si="101"/>
        <v>31361.1</v>
      </c>
      <c r="M181" s="10">
        <f>M182+M183+M184+M185</f>
        <v>188406.9</v>
      </c>
    </row>
    <row r="182" spans="1:15" ht="18.75" customHeight="1">
      <c r="A182" s="18"/>
      <c r="B182" s="21"/>
      <c r="C182" s="20"/>
      <c r="D182" s="14" t="s">
        <v>15</v>
      </c>
      <c r="E182" s="9">
        <v>0</v>
      </c>
      <c r="F182" s="9">
        <v>0</v>
      </c>
      <c r="G182" s="9">
        <v>525</v>
      </c>
      <c r="H182" s="10">
        <v>0</v>
      </c>
      <c r="I182" s="10">
        <v>0</v>
      </c>
      <c r="J182" s="10">
        <v>0</v>
      </c>
      <c r="K182" s="10">
        <v>0</v>
      </c>
      <c r="L182" s="10">
        <v>0</v>
      </c>
      <c r="M182" s="10">
        <f>G182+H182+I182+J182+K182+L182</f>
        <v>525</v>
      </c>
    </row>
    <row r="183" spans="1:15" ht="18.75" customHeight="1">
      <c r="A183" s="18"/>
      <c r="B183" s="21"/>
      <c r="C183" s="20"/>
      <c r="D183" s="14" t="s">
        <v>16</v>
      </c>
      <c r="E183" s="9">
        <v>0</v>
      </c>
      <c r="F183" s="9">
        <v>0</v>
      </c>
      <c r="G183" s="9">
        <v>11962.5</v>
      </c>
      <c r="H183" s="10">
        <v>15945.6</v>
      </c>
      <c r="I183" s="10">
        <v>19016.3</v>
      </c>
      <c r="J183" s="10">
        <v>19017.3</v>
      </c>
      <c r="K183" s="10">
        <v>19008.8</v>
      </c>
      <c r="L183" s="9">
        <v>0</v>
      </c>
      <c r="M183" s="10">
        <f t="shared" ref="M183:M185" si="102">G183+H183+I183+J183+K183+L183</f>
        <v>84950.5</v>
      </c>
    </row>
    <row r="184" spans="1:15" ht="18.75" customHeight="1">
      <c r="A184" s="18"/>
      <c r="B184" s="21"/>
      <c r="C184" s="20"/>
      <c r="D184" s="14" t="s">
        <v>17</v>
      </c>
      <c r="E184" s="9">
        <v>0</v>
      </c>
      <c r="F184" s="9">
        <v>0</v>
      </c>
      <c r="G184" s="9">
        <v>15069.2</v>
      </c>
      <c r="H184" s="10">
        <v>13807.2</v>
      </c>
      <c r="I184" s="10">
        <v>14231.3</v>
      </c>
      <c r="J184" s="10">
        <v>14231.3</v>
      </c>
      <c r="K184" s="10">
        <v>14231.3</v>
      </c>
      <c r="L184" s="9">
        <v>31361.1</v>
      </c>
      <c r="M184" s="10">
        <f t="shared" si="102"/>
        <v>102931.4</v>
      </c>
    </row>
    <row r="185" spans="1:15" ht="18.75" customHeight="1">
      <c r="A185" s="18"/>
      <c r="B185" s="21"/>
      <c r="C185" s="20"/>
      <c r="D185" s="14" t="s">
        <v>18</v>
      </c>
      <c r="E185" s="9">
        <v>0</v>
      </c>
      <c r="F185" s="9">
        <v>0</v>
      </c>
      <c r="G185" s="9">
        <v>0</v>
      </c>
      <c r="H185" s="10">
        <v>0</v>
      </c>
      <c r="I185" s="10">
        <v>0</v>
      </c>
      <c r="J185" s="10">
        <v>0</v>
      </c>
      <c r="K185" s="10">
        <v>0</v>
      </c>
      <c r="L185" s="9">
        <v>0</v>
      </c>
      <c r="M185" s="10">
        <f t="shared" si="102"/>
        <v>0</v>
      </c>
    </row>
    <row r="186" spans="1:15" ht="18.75" customHeight="1">
      <c r="A186" s="17"/>
      <c r="B186" s="21" t="s">
        <v>43</v>
      </c>
      <c r="C186" s="20" t="s">
        <v>14</v>
      </c>
      <c r="D186" s="14" t="s">
        <v>11</v>
      </c>
      <c r="E186" s="9">
        <f>E187+E188+E189+E190</f>
        <v>0</v>
      </c>
      <c r="F186" s="9">
        <f t="shared" ref="F186:L186" si="103">F187+F188+F189+F190</f>
        <v>0</v>
      </c>
      <c r="G186" s="9">
        <f t="shared" si="103"/>
        <v>27556.7</v>
      </c>
      <c r="H186" s="10">
        <f t="shared" si="103"/>
        <v>29752.800000000003</v>
      </c>
      <c r="I186" s="10">
        <f t="shared" si="103"/>
        <v>33247.599999999999</v>
      </c>
      <c r="J186" s="10">
        <f t="shared" si="103"/>
        <v>33248.6</v>
      </c>
      <c r="K186" s="10">
        <f t="shared" si="103"/>
        <v>33240.1</v>
      </c>
      <c r="L186" s="10">
        <f t="shared" si="103"/>
        <v>31361.1</v>
      </c>
      <c r="M186" s="10">
        <f>M187+M188+M189+M190</f>
        <v>188406.9</v>
      </c>
    </row>
    <row r="187" spans="1:15" ht="18.75" customHeight="1">
      <c r="A187" s="18"/>
      <c r="B187" s="21"/>
      <c r="C187" s="20"/>
      <c r="D187" s="14" t="s">
        <v>15</v>
      </c>
      <c r="E187" s="9">
        <v>0</v>
      </c>
      <c r="F187" s="9">
        <v>0</v>
      </c>
      <c r="G187" s="9">
        <f>G182</f>
        <v>525</v>
      </c>
      <c r="H187" s="10">
        <v>0</v>
      </c>
      <c r="I187" s="10">
        <v>0</v>
      </c>
      <c r="J187" s="10">
        <v>0</v>
      </c>
      <c r="K187" s="10">
        <v>0</v>
      </c>
      <c r="L187" s="9">
        <v>0</v>
      </c>
      <c r="M187" s="10">
        <f>E187+F187+G187+H187+I187+J187+K187+L187</f>
        <v>525</v>
      </c>
    </row>
    <row r="188" spans="1:15" ht="18.75" customHeight="1">
      <c r="A188" s="18"/>
      <c r="B188" s="21"/>
      <c r="C188" s="20"/>
      <c r="D188" s="14" t="s">
        <v>16</v>
      </c>
      <c r="E188" s="9">
        <v>0</v>
      </c>
      <c r="F188" s="9">
        <v>0</v>
      </c>
      <c r="G188" s="9">
        <f>G183</f>
        <v>11962.5</v>
      </c>
      <c r="H188" s="10">
        <f t="shared" ref="H188:L188" si="104">H183</f>
        <v>15945.6</v>
      </c>
      <c r="I188" s="10">
        <f t="shared" si="104"/>
        <v>19016.3</v>
      </c>
      <c r="J188" s="10">
        <f t="shared" si="104"/>
        <v>19017.3</v>
      </c>
      <c r="K188" s="10">
        <f t="shared" si="104"/>
        <v>19008.8</v>
      </c>
      <c r="L188" s="10">
        <f t="shared" si="104"/>
        <v>0</v>
      </c>
      <c r="M188" s="10">
        <f t="shared" ref="M188:M190" si="105">E188+F188+G188+H188+I188+J188+K188+L188</f>
        <v>84950.5</v>
      </c>
    </row>
    <row r="189" spans="1:15" ht="18.75" customHeight="1">
      <c r="A189" s="18"/>
      <c r="B189" s="21"/>
      <c r="C189" s="20"/>
      <c r="D189" s="14" t="s">
        <v>17</v>
      </c>
      <c r="E189" s="9">
        <v>0</v>
      </c>
      <c r="F189" s="9">
        <f t="shared" ref="F189" si="106">F184</f>
        <v>0</v>
      </c>
      <c r="G189" s="9">
        <f>G184</f>
        <v>15069.2</v>
      </c>
      <c r="H189" s="10">
        <f t="shared" ref="H189:L189" si="107">H184</f>
        <v>13807.2</v>
      </c>
      <c r="I189" s="10">
        <f t="shared" si="107"/>
        <v>14231.3</v>
      </c>
      <c r="J189" s="10">
        <f t="shared" si="107"/>
        <v>14231.3</v>
      </c>
      <c r="K189" s="10">
        <f t="shared" si="107"/>
        <v>14231.3</v>
      </c>
      <c r="L189" s="10">
        <f t="shared" si="107"/>
        <v>31361.1</v>
      </c>
      <c r="M189" s="10">
        <f t="shared" si="105"/>
        <v>102931.4</v>
      </c>
    </row>
    <row r="190" spans="1:15" ht="18.75" customHeight="1">
      <c r="A190" s="18"/>
      <c r="B190" s="21"/>
      <c r="C190" s="20"/>
      <c r="D190" s="14" t="s">
        <v>18</v>
      </c>
      <c r="E190" s="9">
        <v>0</v>
      </c>
      <c r="F190" s="9">
        <v>0</v>
      </c>
      <c r="G190" s="9">
        <v>0</v>
      </c>
      <c r="H190" s="10">
        <v>0</v>
      </c>
      <c r="I190" s="10">
        <v>0</v>
      </c>
      <c r="J190" s="10">
        <v>0</v>
      </c>
      <c r="K190" s="10">
        <v>0</v>
      </c>
      <c r="L190" s="9">
        <v>0</v>
      </c>
      <c r="M190" s="10">
        <f t="shared" si="105"/>
        <v>0</v>
      </c>
    </row>
    <row r="191" spans="1:15" ht="18.75" customHeight="1">
      <c r="A191" s="20"/>
      <c r="B191" s="21" t="s">
        <v>39</v>
      </c>
      <c r="C191" s="20" t="s">
        <v>14</v>
      </c>
      <c r="D191" s="14" t="s">
        <v>11</v>
      </c>
      <c r="E191" s="9">
        <f>E192+E193+E194+E195</f>
        <v>9743.3000000000011</v>
      </c>
      <c r="F191" s="9">
        <f t="shared" ref="F191:J191" si="108">F192+F193+F194+F195</f>
        <v>13271</v>
      </c>
      <c r="G191" s="9">
        <f t="shared" si="108"/>
        <v>52345.64</v>
      </c>
      <c r="H191" s="10">
        <f t="shared" si="108"/>
        <v>139603.1</v>
      </c>
      <c r="I191" s="10">
        <f t="shared" si="108"/>
        <v>113625.20000000001</v>
      </c>
      <c r="J191" s="10">
        <f t="shared" si="108"/>
        <v>53289.3</v>
      </c>
      <c r="K191" s="10">
        <f>K192+K193+K194+K195</f>
        <v>53280.800000000003</v>
      </c>
      <c r="L191" s="10">
        <f>L192+L193+L194+L195</f>
        <v>51401.8</v>
      </c>
      <c r="M191" s="10">
        <f>M192+M193+M194+M195</f>
        <v>486560.1399999999</v>
      </c>
      <c r="N191" s="4"/>
      <c r="O191" s="4"/>
    </row>
    <row r="192" spans="1:15" ht="18.75" customHeight="1">
      <c r="A192" s="20"/>
      <c r="B192" s="21"/>
      <c r="C192" s="20"/>
      <c r="D192" s="14" t="s">
        <v>15</v>
      </c>
      <c r="E192" s="9">
        <f t="shared" ref="E192:M192" si="109">E27+E73+E119+E150+E171+E187</f>
        <v>0</v>
      </c>
      <c r="F192" s="9">
        <f t="shared" si="109"/>
        <v>0</v>
      </c>
      <c r="G192" s="9">
        <f t="shared" si="109"/>
        <v>525</v>
      </c>
      <c r="H192" s="10">
        <f t="shared" si="109"/>
        <v>0</v>
      </c>
      <c r="I192" s="10">
        <f t="shared" si="109"/>
        <v>0</v>
      </c>
      <c r="J192" s="10">
        <f t="shared" si="109"/>
        <v>0</v>
      </c>
      <c r="K192" s="10">
        <f t="shared" si="109"/>
        <v>0</v>
      </c>
      <c r="L192" s="10">
        <f t="shared" si="109"/>
        <v>0</v>
      </c>
      <c r="M192" s="10">
        <f t="shared" si="109"/>
        <v>525</v>
      </c>
    </row>
    <row r="193" spans="1:16" ht="18.75" customHeight="1">
      <c r="A193" s="20"/>
      <c r="B193" s="21"/>
      <c r="C193" s="20"/>
      <c r="D193" s="14" t="s">
        <v>16</v>
      </c>
      <c r="E193" s="9">
        <f t="shared" ref="E193:M193" si="110">E28+E74+E120+E151+E172+E188</f>
        <v>0</v>
      </c>
      <c r="F193" s="9">
        <f t="shared" si="110"/>
        <v>0</v>
      </c>
      <c r="G193" s="9">
        <f t="shared" si="110"/>
        <v>11962.5</v>
      </c>
      <c r="H193" s="10">
        <f t="shared" si="110"/>
        <v>15945.6</v>
      </c>
      <c r="I193" s="10">
        <f t="shared" si="110"/>
        <v>19016.3</v>
      </c>
      <c r="J193" s="10">
        <f t="shared" si="110"/>
        <v>19017.3</v>
      </c>
      <c r="K193" s="10">
        <f t="shared" si="110"/>
        <v>19008.8</v>
      </c>
      <c r="L193" s="10">
        <f t="shared" si="110"/>
        <v>0</v>
      </c>
      <c r="M193" s="10">
        <f t="shared" si="110"/>
        <v>84950.5</v>
      </c>
    </row>
    <row r="194" spans="1:16" ht="18.75" customHeight="1">
      <c r="A194" s="20"/>
      <c r="B194" s="21"/>
      <c r="C194" s="20"/>
      <c r="D194" s="14" t="s">
        <v>17</v>
      </c>
      <c r="E194" s="9">
        <f t="shared" ref="E194:M194" si="111">E29+E75+E121+E152+E173+E189</f>
        <v>9743.3000000000011</v>
      </c>
      <c r="F194" s="9">
        <f t="shared" si="111"/>
        <v>13271</v>
      </c>
      <c r="G194" s="9">
        <f t="shared" si="111"/>
        <v>39858.14</v>
      </c>
      <c r="H194" s="10">
        <f t="shared" si="111"/>
        <v>123657.5</v>
      </c>
      <c r="I194" s="10">
        <f t="shared" si="111"/>
        <v>94608.900000000009</v>
      </c>
      <c r="J194" s="10">
        <f t="shared" si="111"/>
        <v>34272</v>
      </c>
      <c r="K194" s="10">
        <f t="shared" si="111"/>
        <v>34272</v>
      </c>
      <c r="L194" s="10">
        <f t="shared" si="111"/>
        <v>51401.8</v>
      </c>
      <c r="M194" s="10">
        <f t="shared" si="111"/>
        <v>401084.6399999999</v>
      </c>
    </row>
    <row r="195" spans="1:16" ht="18.75" customHeight="1">
      <c r="A195" s="20"/>
      <c r="B195" s="21"/>
      <c r="C195" s="20"/>
      <c r="D195" s="14" t="s">
        <v>18</v>
      </c>
      <c r="E195" s="9">
        <f t="shared" ref="E195:M195" si="112">E30+E76+E122+E153+E174+E190</f>
        <v>0</v>
      </c>
      <c r="F195" s="9">
        <f t="shared" si="112"/>
        <v>0</v>
      </c>
      <c r="G195" s="9">
        <f t="shared" si="112"/>
        <v>0</v>
      </c>
      <c r="H195" s="10">
        <f t="shared" si="112"/>
        <v>0</v>
      </c>
      <c r="I195" s="10">
        <f t="shared" si="112"/>
        <v>0</v>
      </c>
      <c r="J195" s="10">
        <f t="shared" si="112"/>
        <v>0</v>
      </c>
      <c r="K195" s="10">
        <f t="shared" si="112"/>
        <v>0</v>
      </c>
      <c r="L195" s="10">
        <f t="shared" si="112"/>
        <v>0</v>
      </c>
      <c r="M195" s="10">
        <f t="shared" si="112"/>
        <v>0</v>
      </c>
      <c r="P195" s="2"/>
    </row>
    <row r="196" spans="1:16" ht="18.75" customHeight="1">
      <c r="A196" s="20"/>
      <c r="B196" s="21"/>
      <c r="C196" s="20" t="s">
        <v>24</v>
      </c>
      <c r="D196" s="14" t="s">
        <v>11</v>
      </c>
      <c r="E196" s="9">
        <f>E197+E198+E199+E200</f>
        <v>472.3</v>
      </c>
      <c r="F196" s="9">
        <f t="shared" ref="F196:M196" si="113">F197+F198+F199+F200</f>
        <v>444.1</v>
      </c>
      <c r="G196" s="9">
        <f t="shared" si="113"/>
        <v>0</v>
      </c>
      <c r="H196" s="10">
        <f t="shared" si="113"/>
        <v>0</v>
      </c>
      <c r="I196" s="10">
        <f t="shared" si="113"/>
        <v>0</v>
      </c>
      <c r="J196" s="10">
        <f t="shared" si="113"/>
        <v>0</v>
      </c>
      <c r="K196" s="10">
        <f t="shared" si="113"/>
        <v>0</v>
      </c>
      <c r="L196" s="10">
        <f t="shared" si="113"/>
        <v>0</v>
      </c>
      <c r="M196" s="10">
        <f t="shared" si="113"/>
        <v>1441.4</v>
      </c>
    </row>
    <row r="197" spans="1:16" ht="18.75" customHeight="1">
      <c r="A197" s="20"/>
      <c r="B197" s="21"/>
      <c r="C197" s="20"/>
      <c r="D197" s="14" t="s">
        <v>15</v>
      </c>
      <c r="E197" s="9">
        <f t="shared" ref="E197:M197" si="114">E32+E78+E124+E155+E176+E192</f>
        <v>0</v>
      </c>
      <c r="F197" s="9">
        <f t="shared" si="114"/>
        <v>0</v>
      </c>
      <c r="G197" s="9">
        <f>G82+G123</f>
        <v>0</v>
      </c>
      <c r="H197" s="10">
        <f t="shared" si="114"/>
        <v>0</v>
      </c>
      <c r="I197" s="10">
        <f t="shared" si="114"/>
        <v>0</v>
      </c>
      <c r="J197" s="10">
        <f t="shared" si="114"/>
        <v>0</v>
      </c>
      <c r="K197" s="10">
        <f t="shared" si="114"/>
        <v>0</v>
      </c>
      <c r="L197" s="10">
        <f t="shared" si="114"/>
        <v>0</v>
      </c>
      <c r="M197" s="10">
        <f t="shared" si="114"/>
        <v>525</v>
      </c>
    </row>
    <row r="198" spans="1:16" ht="18.75" customHeight="1">
      <c r="A198" s="20"/>
      <c r="B198" s="21"/>
      <c r="C198" s="20"/>
      <c r="D198" s="14" t="s">
        <v>16</v>
      </c>
      <c r="E198" s="9">
        <f t="shared" ref="E198:M198" si="115">E84+E125</f>
        <v>472.3</v>
      </c>
      <c r="F198" s="9">
        <f t="shared" si="115"/>
        <v>399.6</v>
      </c>
      <c r="G198" s="9">
        <f t="shared" si="115"/>
        <v>0</v>
      </c>
      <c r="H198" s="10">
        <f t="shared" si="115"/>
        <v>0</v>
      </c>
      <c r="I198" s="10">
        <f t="shared" si="115"/>
        <v>0</v>
      </c>
      <c r="J198" s="10">
        <f t="shared" si="115"/>
        <v>0</v>
      </c>
      <c r="K198" s="10">
        <f t="shared" si="115"/>
        <v>0</v>
      </c>
      <c r="L198" s="10">
        <f t="shared" si="115"/>
        <v>0</v>
      </c>
      <c r="M198" s="10">
        <f t="shared" si="115"/>
        <v>871.90000000000009</v>
      </c>
    </row>
    <row r="199" spans="1:16" ht="18.75" customHeight="1">
      <c r="A199" s="20"/>
      <c r="B199" s="21"/>
      <c r="C199" s="20"/>
      <c r="D199" s="14" t="s">
        <v>17</v>
      </c>
      <c r="E199" s="9">
        <f t="shared" ref="E199:M199" si="116">E85+E126</f>
        <v>0</v>
      </c>
      <c r="F199" s="9">
        <f t="shared" si="116"/>
        <v>44.5</v>
      </c>
      <c r="G199" s="9">
        <f t="shared" si="116"/>
        <v>0</v>
      </c>
      <c r="H199" s="10">
        <f t="shared" si="116"/>
        <v>0</v>
      </c>
      <c r="I199" s="10">
        <f t="shared" si="116"/>
        <v>0</v>
      </c>
      <c r="J199" s="10">
        <f t="shared" si="116"/>
        <v>0</v>
      </c>
      <c r="K199" s="10">
        <f t="shared" si="116"/>
        <v>0</v>
      </c>
      <c r="L199" s="10">
        <f t="shared" si="116"/>
        <v>0</v>
      </c>
      <c r="M199" s="10">
        <f t="shared" si="116"/>
        <v>44.5</v>
      </c>
    </row>
    <row r="200" spans="1:16" ht="18.75" customHeight="1">
      <c r="A200" s="20"/>
      <c r="B200" s="21"/>
      <c r="C200" s="20"/>
      <c r="D200" s="14" t="s">
        <v>18</v>
      </c>
      <c r="E200" s="9">
        <f>E86+E127</f>
        <v>0</v>
      </c>
      <c r="F200" s="9">
        <f>F86+F127</f>
        <v>0</v>
      </c>
      <c r="G200" s="9">
        <f t="shared" ref="G200:M200" si="117">G35+G81+G127+G158+G179+G195</f>
        <v>0</v>
      </c>
      <c r="H200" s="10">
        <f t="shared" si="117"/>
        <v>0</v>
      </c>
      <c r="I200" s="10">
        <f t="shared" si="117"/>
        <v>0</v>
      </c>
      <c r="J200" s="10">
        <f t="shared" si="117"/>
        <v>0</v>
      </c>
      <c r="K200" s="10">
        <f t="shared" si="117"/>
        <v>0</v>
      </c>
      <c r="L200" s="10">
        <f t="shared" si="117"/>
        <v>0</v>
      </c>
      <c r="M200" s="10">
        <f t="shared" si="117"/>
        <v>0</v>
      </c>
    </row>
    <row r="201" spans="1:16" ht="18.75" customHeight="1">
      <c r="A201" s="20"/>
      <c r="B201" s="21"/>
      <c r="C201" s="20" t="s">
        <v>26</v>
      </c>
      <c r="D201" s="14" t="s">
        <v>11</v>
      </c>
      <c r="E201" s="9">
        <f>E202+E203+E204+E205</f>
        <v>623.1</v>
      </c>
      <c r="F201" s="9">
        <f t="shared" ref="F201:M201" si="118">F202+F203+F204+F205</f>
        <v>604.4</v>
      </c>
      <c r="G201" s="9">
        <f t="shared" si="118"/>
        <v>1506.4</v>
      </c>
      <c r="H201" s="10">
        <f t="shared" si="118"/>
        <v>1131.5999999999999</v>
      </c>
      <c r="I201" s="10">
        <f t="shared" si="118"/>
        <v>1675.1</v>
      </c>
      <c r="J201" s="10">
        <f t="shared" si="118"/>
        <v>1075.0999999999999</v>
      </c>
      <c r="K201" s="10">
        <f t="shared" si="118"/>
        <v>1075.0999999999999</v>
      </c>
      <c r="L201" s="10">
        <f t="shared" si="118"/>
        <v>1075.0999999999999</v>
      </c>
      <c r="M201" s="10">
        <f t="shared" si="118"/>
        <v>8765.9</v>
      </c>
      <c r="P201" s="3"/>
    </row>
    <row r="202" spans="1:16" ht="18.75" customHeight="1">
      <c r="A202" s="20"/>
      <c r="B202" s="21"/>
      <c r="C202" s="20"/>
      <c r="D202" s="14" t="s">
        <v>15</v>
      </c>
      <c r="E202" s="9">
        <f>E78</f>
        <v>0</v>
      </c>
      <c r="F202" s="9">
        <f t="shared" ref="F202:M202" si="119">F78</f>
        <v>0</v>
      </c>
      <c r="G202" s="9">
        <f t="shared" si="119"/>
        <v>0</v>
      </c>
      <c r="H202" s="10">
        <f t="shared" si="119"/>
        <v>0</v>
      </c>
      <c r="I202" s="10">
        <f t="shared" si="119"/>
        <v>0</v>
      </c>
      <c r="J202" s="10">
        <f t="shared" si="119"/>
        <v>0</v>
      </c>
      <c r="K202" s="10">
        <f t="shared" si="119"/>
        <v>0</v>
      </c>
      <c r="L202" s="10">
        <f t="shared" si="119"/>
        <v>0</v>
      </c>
      <c r="M202" s="10">
        <f t="shared" si="119"/>
        <v>0</v>
      </c>
      <c r="P202" s="3"/>
    </row>
    <row r="203" spans="1:16" ht="18.75" customHeight="1">
      <c r="A203" s="20"/>
      <c r="B203" s="21"/>
      <c r="C203" s="20"/>
      <c r="D203" s="14" t="s">
        <v>16</v>
      </c>
      <c r="E203" s="9">
        <f t="shared" ref="E203:M205" si="120">E79</f>
        <v>290.8</v>
      </c>
      <c r="F203" s="9">
        <f t="shared" si="120"/>
        <v>0</v>
      </c>
      <c r="G203" s="9">
        <f t="shared" si="120"/>
        <v>700</v>
      </c>
      <c r="H203" s="10">
        <f t="shared" si="120"/>
        <v>200</v>
      </c>
      <c r="I203" s="10">
        <f t="shared" si="120"/>
        <v>600</v>
      </c>
      <c r="J203" s="10">
        <f t="shared" si="120"/>
        <v>0</v>
      </c>
      <c r="K203" s="10">
        <f t="shared" si="120"/>
        <v>0</v>
      </c>
      <c r="L203" s="10">
        <f t="shared" si="120"/>
        <v>0</v>
      </c>
      <c r="M203" s="10">
        <f t="shared" si="120"/>
        <v>1790.8</v>
      </c>
    </row>
    <row r="204" spans="1:16" ht="18.75" customHeight="1">
      <c r="A204" s="20"/>
      <c r="B204" s="21"/>
      <c r="C204" s="20"/>
      <c r="D204" s="14" t="s">
        <v>17</v>
      </c>
      <c r="E204" s="9">
        <f t="shared" si="120"/>
        <v>332.3</v>
      </c>
      <c r="F204" s="9">
        <f t="shared" si="120"/>
        <v>604.4</v>
      </c>
      <c r="G204" s="9">
        <f t="shared" si="120"/>
        <v>806.4</v>
      </c>
      <c r="H204" s="10">
        <f t="shared" si="120"/>
        <v>931.6</v>
      </c>
      <c r="I204" s="10">
        <f t="shared" si="120"/>
        <v>1075.0999999999999</v>
      </c>
      <c r="J204" s="10">
        <f t="shared" si="120"/>
        <v>1075.0999999999999</v>
      </c>
      <c r="K204" s="10">
        <f t="shared" si="120"/>
        <v>1075.0999999999999</v>
      </c>
      <c r="L204" s="10">
        <f t="shared" si="120"/>
        <v>1075.0999999999999</v>
      </c>
      <c r="M204" s="10">
        <f t="shared" si="120"/>
        <v>6975.1</v>
      </c>
      <c r="P204" s="4"/>
    </row>
    <row r="205" spans="1:16" ht="18.75" customHeight="1">
      <c r="A205" s="20"/>
      <c r="B205" s="21"/>
      <c r="C205" s="20"/>
      <c r="D205" s="14" t="s">
        <v>18</v>
      </c>
      <c r="E205" s="9">
        <f t="shared" si="120"/>
        <v>0</v>
      </c>
      <c r="F205" s="9">
        <f t="shared" si="120"/>
        <v>0</v>
      </c>
      <c r="G205" s="9">
        <f t="shared" si="120"/>
        <v>0</v>
      </c>
      <c r="H205" s="10">
        <f t="shared" si="120"/>
        <v>0</v>
      </c>
      <c r="I205" s="10">
        <f t="shared" si="120"/>
        <v>0</v>
      </c>
      <c r="J205" s="10">
        <f t="shared" si="120"/>
        <v>0</v>
      </c>
      <c r="K205" s="10">
        <f t="shared" si="120"/>
        <v>0</v>
      </c>
      <c r="L205" s="10">
        <f t="shared" si="120"/>
        <v>0</v>
      </c>
      <c r="M205" s="10">
        <f t="shared" si="120"/>
        <v>0</v>
      </c>
      <c r="P205" s="4"/>
    </row>
    <row r="206" spans="1:16" ht="18.75" customHeight="1">
      <c r="A206" s="20"/>
      <c r="B206" s="21"/>
      <c r="C206" s="20" t="s">
        <v>21</v>
      </c>
      <c r="D206" s="14" t="s">
        <v>11</v>
      </c>
      <c r="E206" s="9">
        <f>E191+E196+E201</f>
        <v>10838.7</v>
      </c>
      <c r="F206" s="9">
        <f t="shared" ref="F206:J206" si="121">F191+F196+F201</f>
        <v>14319.5</v>
      </c>
      <c r="G206" s="9">
        <f t="shared" si="121"/>
        <v>53852.04</v>
      </c>
      <c r="H206" s="10">
        <f t="shared" si="121"/>
        <v>140734.70000000001</v>
      </c>
      <c r="I206" s="10">
        <f t="shared" si="121"/>
        <v>115300.30000000002</v>
      </c>
      <c r="J206" s="10">
        <f t="shared" si="121"/>
        <v>54364.4</v>
      </c>
      <c r="K206" s="10">
        <f>K191+K196+K201</f>
        <v>54355.9</v>
      </c>
      <c r="L206" s="10">
        <f>L191+L196+L201</f>
        <v>52476.9</v>
      </c>
      <c r="M206" s="10">
        <f>M191+M196+M201</f>
        <v>496767.43999999994</v>
      </c>
      <c r="N206" s="4"/>
      <c r="O206" s="4"/>
    </row>
    <row r="207" spans="1:16" ht="18.75" customHeight="1">
      <c r="A207" s="20"/>
      <c r="B207" s="21"/>
      <c r="C207" s="20"/>
      <c r="D207" s="14" t="s">
        <v>15</v>
      </c>
      <c r="E207" s="9">
        <f>E192+E197+E202</f>
        <v>0</v>
      </c>
      <c r="F207" s="9">
        <f t="shared" ref="F207:M207" si="122">F192+F197+F202</f>
        <v>0</v>
      </c>
      <c r="G207" s="9">
        <f t="shared" si="122"/>
        <v>525</v>
      </c>
      <c r="H207" s="10">
        <f t="shared" si="122"/>
        <v>0</v>
      </c>
      <c r="I207" s="10">
        <f t="shared" si="122"/>
        <v>0</v>
      </c>
      <c r="J207" s="10">
        <f t="shared" si="122"/>
        <v>0</v>
      </c>
      <c r="K207" s="10">
        <f t="shared" si="122"/>
        <v>0</v>
      </c>
      <c r="L207" s="10">
        <f t="shared" si="122"/>
        <v>0</v>
      </c>
      <c r="M207" s="10">
        <f t="shared" si="122"/>
        <v>1050</v>
      </c>
    </row>
    <row r="208" spans="1:16" ht="18.75" customHeight="1">
      <c r="A208" s="20"/>
      <c r="B208" s="21"/>
      <c r="C208" s="20"/>
      <c r="D208" s="14" t="s">
        <v>16</v>
      </c>
      <c r="E208" s="9">
        <f t="shared" ref="E208:M210" si="123">E193+E198+E203</f>
        <v>763.1</v>
      </c>
      <c r="F208" s="9">
        <f t="shared" si="123"/>
        <v>399.6</v>
      </c>
      <c r="G208" s="9">
        <f t="shared" si="123"/>
        <v>12662.5</v>
      </c>
      <c r="H208" s="10">
        <f t="shared" si="123"/>
        <v>16145.6</v>
      </c>
      <c r="I208" s="10">
        <f t="shared" si="123"/>
        <v>19616.3</v>
      </c>
      <c r="J208" s="10">
        <f t="shared" si="123"/>
        <v>19017.3</v>
      </c>
      <c r="K208" s="10">
        <f t="shared" si="123"/>
        <v>19008.8</v>
      </c>
      <c r="L208" s="10">
        <f t="shared" si="123"/>
        <v>0</v>
      </c>
      <c r="M208" s="10">
        <f t="shared" si="123"/>
        <v>87613.2</v>
      </c>
    </row>
    <row r="209" spans="1:14" ht="18.75" customHeight="1">
      <c r="A209" s="20"/>
      <c r="B209" s="21"/>
      <c r="C209" s="20"/>
      <c r="D209" s="14" t="s">
        <v>17</v>
      </c>
      <c r="E209" s="9">
        <f t="shared" si="123"/>
        <v>10075.6</v>
      </c>
      <c r="F209" s="9">
        <f t="shared" si="123"/>
        <v>13919.9</v>
      </c>
      <c r="G209" s="9">
        <f>G194+G199+G204</f>
        <v>40664.54</v>
      </c>
      <c r="H209" s="10">
        <f t="shared" si="123"/>
        <v>124589.1</v>
      </c>
      <c r="I209" s="10">
        <f t="shared" si="123"/>
        <v>95684.000000000015</v>
      </c>
      <c r="J209" s="10">
        <f t="shared" si="123"/>
        <v>35347.1</v>
      </c>
      <c r="K209" s="10">
        <f t="shared" si="123"/>
        <v>35347.1</v>
      </c>
      <c r="L209" s="10">
        <f t="shared" si="123"/>
        <v>52476.9</v>
      </c>
      <c r="M209" s="10">
        <f t="shared" si="123"/>
        <v>408104.23999999987</v>
      </c>
      <c r="N209" s="4"/>
    </row>
    <row r="210" spans="1:14" ht="18.75" customHeight="1">
      <c r="A210" s="20"/>
      <c r="B210" s="21"/>
      <c r="C210" s="20"/>
      <c r="D210" s="14" t="s">
        <v>18</v>
      </c>
      <c r="E210" s="9">
        <f t="shared" si="123"/>
        <v>0</v>
      </c>
      <c r="F210" s="9">
        <f t="shared" si="123"/>
        <v>0</v>
      </c>
      <c r="G210" s="9">
        <f t="shared" si="123"/>
        <v>0</v>
      </c>
      <c r="H210" s="10">
        <f t="shared" si="123"/>
        <v>0</v>
      </c>
      <c r="I210" s="10">
        <f t="shared" si="123"/>
        <v>0</v>
      </c>
      <c r="J210" s="10">
        <f t="shared" si="123"/>
        <v>0</v>
      </c>
      <c r="K210" s="10">
        <f t="shared" si="123"/>
        <v>0</v>
      </c>
      <c r="L210" s="10">
        <f t="shared" si="123"/>
        <v>0</v>
      </c>
      <c r="M210" s="10">
        <f t="shared" si="123"/>
        <v>0</v>
      </c>
    </row>
    <row r="211" spans="1:14" ht="74.25" customHeight="1">
      <c r="A211" s="25" t="s">
        <v>71</v>
      </c>
      <c r="B211" s="25"/>
      <c r="C211" s="25"/>
      <c r="D211" s="25"/>
      <c r="E211" s="25"/>
      <c r="F211" s="25"/>
      <c r="G211" s="25"/>
      <c r="H211" s="25"/>
      <c r="I211" s="25"/>
      <c r="J211" s="25"/>
      <c r="K211" s="25"/>
      <c r="L211" s="25"/>
    </row>
    <row r="212" spans="1:14" ht="23.25" customHeight="1">
      <c r="A212" s="15" t="s">
        <v>73</v>
      </c>
      <c r="B212" s="15"/>
      <c r="C212" s="15"/>
      <c r="D212" s="15"/>
      <c r="E212" s="15"/>
      <c r="F212" s="15"/>
      <c r="G212" s="15"/>
      <c r="H212" s="15"/>
      <c r="I212" s="15"/>
      <c r="J212" s="15"/>
      <c r="K212" s="15"/>
      <c r="L212" s="15"/>
    </row>
    <row r="213" spans="1:14" ht="20.25" customHeight="1">
      <c r="A213" s="15" t="s">
        <v>74</v>
      </c>
      <c r="B213" s="15"/>
      <c r="C213" s="15"/>
      <c r="D213" s="15"/>
      <c r="E213" s="15"/>
      <c r="F213" s="15"/>
      <c r="G213" s="15"/>
      <c r="H213" s="15"/>
      <c r="I213" s="15"/>
      <c r="J213" s="15"/>
      <c r="K213" s="15"/>
      <c r="L213" s="15"/>
    </row>
    <row r="214" spans="1:14" ht="18.75" customHeight="1">
      <c r="A214" s="15" t="s">
        <v>77</v>
      </c>
      <c r="B214" s="15"/>
      <c r="C214" s="15"/>
      <c r="D214" s="15"/>
      <c r="E214" s="15"/>
      <c r="F214" s="15"/>
      <c r="G214" s="15"/>
      <c r="H214" s="15"/>
      <c r="I214" s="15"/>
      <c r="J214" s="15"/>
      <c r="K214" s="15"/>
      <c r="L214" s="15"/>
    </row>
    <row r="215" spans="1:14" ht="19.5" customHeight="1">
      <c r="A215" s="15" t="s">
        <v>75</v>
      </c>
      <c r="B215" s="15"/>
      <c r="C215" s="15"/>
      <c r="D215" s="15"/>
      <c r="E215" s="15"/>
      <c r="F215" s="15"/>
      <c r="G215" s="15"/>
      <c r="H215" s="15"/>
      <c r="I215" s="15"/>
      <c r="J215" s="15"/>
      <c r="K215" s="15"/>
      <c r="L215" s="15"/>
    </row>
    <row r="216" spans="1:14" ht="19.5" customHeight="1">
      <c r="A216" s="15" t="s">
        <v>76</v>
      </c>
      <c r="B216" s="15"/>
      <c r="C216" s="15"/>
      <c r="D216" s="15"/>
      <c r="E216" s="15"/>
      <c r="F216" s="15"/>
      <c r="G216" s="15"/>
      <c r="H216" s="15"/>
      <c r="I216" s="15"/>
      <c r="J216" s="15"/>
      <c r="K216" s="15"/>
      <c r="L216" s="15"/>
    </row>
    <row r="217" spans="1:14" ht="18.75" customHeight="1">
      <c r="A217" s="16" t="s">
        <v>70</v>
      </c>
      <c r="B217" s="16"/>
      <c r="C217" s="16"/>
      <c r="D217" s="16"/>
      <c r="E217" s="16"/>
      <c r="F217" s="16"/>
      <c r="G217" s="16"/>
      <c r="H217" s="16"/>
      <c r="I217" s="16"/>
      <c r="J217" s="16"/>
      <c r="K217" s="16"/>
      <c r="L217" s="16"/>
    </row>
    <row r="218" spans="1:14" ht="18.75" customHeight="1">
      <c r="E218" s="4"/>
      <c r="F218" s="4"/>
      <c r="G218" s="4"/>
      <c r="H218" s="44"/>
      <c r="I218" s="46"/>
      <c r="J218" s="46"/>
      <c r="K218" s="46"/>
    </row>
    <row r="219" spans="1:14" ht="18.75" customHeight="1">
      <c r="G219" s="4"/>
      <c r="H219" s="44"/>
      <c r="I219" s="46"/>
      <c r="J219" s="46"/>
      <c r="K219" s="46"/>
    </row>
    <row r="221" spans="1:14" ht="18.75" customHeight="1">
      <c r="F221" s="4"/>
      <c r="G221" s="4"/>
    </row>
  </sheetData>
  <mergeCells count="108">
    <mergeCell ref="A8:M8"/>
    <mergeCell ref="A9:M9"/>
    <mergeCell ref="A10:M10"/>
    <mergeCell ref="A11:M11"/>
    <mergeCell ref="E12:M12"/>
    <mergeCell ref="A15:M15"/>
    <mergeCell ref="A36:M36"/>
    <mergeCell ref="A92:M92"/>
    <mergeCell ref="A133:M133"/>
    <mergeCell ref="A98:A112"/>
    <mergeCell ref="B98:B112"/>
    <mergeCell ref="C108:C112"/>
    <mergeCell ref="A72:A91"/>
    <mergeCell ref="B72:B91"/>
    <mergeCell ref="C72:C76"/>
    <mergeCell ref="C77:C81"/>
    <mergeCell ref="C82:C86"/>
    <mergeCell ref="C87:C91"/>
    <mergeCell ref="C62:C66"/>
    <mergeCell ref="C103:C107"/>
    <mergeCell ref="C98:C102"/>
    <mergeCell ref="A67:A71"/>
    <mergeCell ref="A52:A66"/>
    <mergeCell ref="B52:B66"/>
    <mergeCell ref="C93:C97"/>
    <mergeCell ref="A93:A97"/>
    <mergeCell ref="B93:B97"/>
    <mergeCell ref="A16:A20"/>
    <mergeCell ref="B16:B20"/>
    <mergeCell ref="C16:C20"/>
    <mergeCell ref="B12:B13"/>
    <mergeCell ref="C12:C13"/>
    <mergeCell ref="A26:A35"/>
    <mergeCell ref="B26:B35"/>
    <mergeCell ref="C26:C30"/>
    <mergeCell ref="C31:C35"/>
    <mergeCell ref="C21:C25"/>
    <mergeCell ref="A21:A25"/>
    <mergeCell ref="B21:B25"/>
    <mergeCell ref="H1:L1"/>
    <mergeCell ref="H2:L2"/>
    <mergeCell ref="H3:L3"/>
    <mergeCell ref="H4:L4"/>
    <mergeCell ref="A139:A143"/>
    <mergeCell ref="H6:L6"/>
    <mergeCell ref="H7:L7"/>
    <mergeCell ref="H5:L5"/>
    <mergeCell ref="C52:C56"/>
    <mergeCell ref="C57:C61"/>
    <mergeCell ref="D12:D13"/>
    <mergeCell ref="A37:A51"/>
    <mergeCell ref="B37:B51"/>
    <mergeCell ref="C37:C41"/>
    <mergeCell ref="C42:C46"/>
    <mergeCell ref="C47:C51"/>
    <mergeCell ref="C67:C71"/>
    <mergeCell ref="B67:B71"/>
    <mergeCell ref="C118:C122"/>
    <mergeCell ref="C128:C132"/>
    <mergeCell ref="C123:C127"/>
    <mergeCell ref="A118:A132"/>
    <mergeCell ref="B118:B132"/>
    <mergeCell ref="A113:A117"/>
    <mergeCell ref="B113:B117"/>
    <mergeCell ref="C113:C117"/>
    <mergeCell ref="B139:B143"/>
    <mergeCell ref="C139:C143"/>
    <mergeCell ref="A134:A138"/>
    <mergeCell ref="B134:B138"/>
    <mergeCell ref="C134:C138"/>
    <mergeCell ref="A211:L211"/>
    <mergeCell ref="A149:A158"/>
    <mergeCell ref="B149:B158"/>
    <mergeCell ref="C149:C153"/>
    <mergeCell ref="C154:C158"/>
    <mergeCell ref="B181:B185"/>
    <mergeCell ref="A181:A185"/>
    <mergeCell ref="A186:A190"/>
    <mergeCell ref="C186:C190"/>
    <mergeCell ref="C206:C210"/>
    <mergeCell ref="A160:A164"/>
    <mergeCell ref="B160:B164"/>
    <mergeCell ref="C191:C195"/>
    <mergeCell ref="B191:B210"/>
    <mergeCell ref="A191:A210"/>
    <mergeCell ref="C196:C200"/>
    <mergeCell ref="C201:C205"/>
    <mergeCell ref="A216:L216"/>
    <mergeCell ref="A212:L212"/>
    <mergeCell ref="A215:L215"/>
    <mergeCell ref="A214:L214"/>
    <mergeCell ref="A213:L213"/>
    <mergeCell ref="A217:L217"/>
    <mergeCell ref="A144:A148"/>
    <mergeCell ref="B144:B148"/>
    <mergeCell ref="C144:C148"/>
    <mergeCell ref="B186:B190"/>
    <mergeCell ref="C181:C185"/>
    <mergeCell ref="C160:C164"/>
    <mergeCell ref="A165:A169"/>
    <mergeCell ref="B165:B169"/>
    <mergeCell ref="C165:C169"/>
    <mergeCell ref="A170:A179"/>
    <mergeCell ref="B170:B179"/>
    <mergeCell ref="C170:C174"/>
    <mergeCell ref="C175:C179"/>
    <mergeCell ref="A159:M159"/>
    <mergeCell ref="A180:M180"/>
  </mergeCells>
  <hyperlinks>
    <hyperlink ref="D12" location="P2185" display="P2185"/>
  </hyperlinks>
  <pageMargins left="0.7" right="0.7" top="0.75" bottom="0.75" header="0.3" footer="0.3"/>
  <pageSetup paperSize="9" scale="46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2023-12-25T12:13:41Z</dcterms:modified>
</cp:coreProperties>
</file>