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68" i="1" l="1"/>
  <c r="K68" i="1"/>
  <c r="I78" i="1"/>
  <c r="J19" i="1"/>
  <c r="K19" i="1"/>
  <c r="I19" i="1"/>
  <c r="J92" i="1"/>
  <c r="K92" i="1"/>
  <c r="I92" i="1"/>
  <c r="I110" i="1"/>
  <c r="J113" i="1"/>
  <c r="K113" i="1"/>
  <c r="I113" i="1"/>
  <c r="F123" i="1" l="1"/>
  <c r="G149" i="1" l="1"/>
  <c r="H149" i="1"/>
  <c r="I149" i="1"/>
  <c r="J149" i="1"/>
  <c r="K149" i="1"/>
  <c r="G148" i="1"/>
  <c r="H148" i="1"/>
  <c r="I148" i="1"/>
  <c r="J148" i="1"/>
  <c r="K148" i="1"/>
  <c r="G147" i="1"/>
  <c r="H147" i="1"/>
  <c r="I147" i="1"/>
  <c r="J147" i="1"/>
  <c r="K147" i="1"/>
  <c r="G146" i="1"/>
  <c r="H146" i="1"/>
  <c r="I146" i="1"/>
  <c r="J146" i="1"/>
  <c r="K146" i="1"/>
  <c r="F147" i="1"/>
  <c r="F148" i="1"/>
  <c r="F149" i="1"/>
  <c r="F146" i="1"/>
  <c r="G144" i="1"/>
  <c r="H144" i="1"/>
  <c r="I144" i="1"/>
  <c r="J144" i="1"/>
  <c r="K144" i="1"/>
  <c r="G143" i="1"/>
  <c r="H143" i="1"/>
  <c r="I143" i="1"/>
  <c r="J143" i="1"/>
  <c r="K143" i="1"/>
  <c r="G142" i="1"/>
  <c r="H142" i="1"/>
  <c r="I142" i="1"/>
  <c r="J142" i="1"/>
  <c r="K142" i="1"/>
  <c r="G141" i="1"/>
  <c r="H141" i="1"/>
  <c r="I141" i="1"/>
  <c r="J141" i="1"/>
  <c r="K141" i="1"/>
  <c r="F142" i="1"/>
  <c r="F143" i="1"/>
  <c r="F144" i="1"/>
  <c r="F141" i="1"/>
  <c r="G139" i="1"/>
  <c r="H139" i="1"/>
  <c r="I139" i="1"/>
  <c r="I135" i="1" s="1"/>
  <c r="J139" i="1"/>
  <c r="K139" i="1"/>
  <c r="G138" i="1"/>
  <c r="H138" i="1"/>
  <c r="I138" i="1"/>
  <c r="J138" i="1"/>
  <c r="K138" i="1"/>
  <c r="G137" i="1"/>
  <c r="H137" i="1"/>
  <c r="I137" i="1"/>
  <c r="J137" i="1"/>
  <c r="K137" i="1"/>
  <c r="G136" i="1"/>
  <c r="H136" i="1"/>
  <c r="I136" i="1"/>
  <c r="J136" i="1"/>
  <c r="K136" i="1"/>
  <c r="F137" i="1"/>
  <c r="F138" i="1"/>
  <c r="F139" i="1"/>
  <c r="L139" i="1" s="1"/>
  <c r="F136" i="1"/>
  <c r="G134" i="1"/>
  <c r="H134" i="1"/>
  <c r="I134" i="1"/>
  <c r="J134" i="1"/>
  <c r="K134" i="1"/>
  <c r="G133" i="1"/>
  <c r="H133" i="1"/>
  <c r="I133" i="1"/>
  <c r="J133" i="1"/>
  <c r="K133" i="1"/>
  <c r="G132" i="1"/>
  <c r="H132" i="1"/>
  <c r="I132" i="1"/>
  <c r="J132" i="1"/>
  <c r="K132" i="1"/>
  <c r="G131" i="1"/>
  <c r="H131" i="1"/>
  <c r="I131" i="1"/>
  <c r="J131" i="1"/>
  <c r="K131" i="1"/>
  <c r="F132" i="1"/>
  <c r="F133" i="1"/>
  <c r="F134" i="1"/>
  <c r="F131" i="1"/>
  <c r="G129" i="1"/>
  <c r="H129" i="1"/>
  <c r="I129" i="1"/>
  <c r="J129" i="1"/>
  <c r="K129" i="1"/>
  <c r="K128" i="1"/>
  <c r="G128" i="1"/>
  <c r="G154" i="1" s="1"/>
  <c r="H128" i="1"/>
  <c r="I128" i="1"/>
  <c r="J128" i="1"/>
  <c r="G127" i="1"/>
  <c r="H127" i="1"/>
  <c r="I127" i="1"/>
  <c r="J127" i="1"/>
  <c r="K127" i="1"/>
  <c r="G126" i="1"/>
  <c r="H126" i="1"/>
  <c r="I126" i="1"/>
  <c r="J126" i="1"/>
  <c r="K126" i="1"/>
  <c r="F127" i="1"/>
  <c r="F128" i="1"/>
  <c r="F154" i="1" s="1"/>
  <c r="F129" i="1"/>
  <c r="F126" i="1"/>
  <c r="G124" i="1"/>
  <c r="G155" i="1" s="1"/>
  <c r="H124" i="1"/>
  <c r="I124" i="1"/>
  <c r="I155" i="1" s="1"/>
  <c r="J124" i="1"/>
  <c r="K124" i="1"/>
  <c r="G123" i="1"/>
  <c r="H123" i="1"/>
  <c r="H154" i="1" s="1"/>
  <c r="I123" i="1"/>
  <c r="J123" i="1"/>
  <c r="K123" i="1"/>
  <c r="G122" i="1"/>
  <c r="G120" i="1" s="1"/>
  <c r="H122" i="1"/>
  <c r="H153" i="1" s="1"/>
  <c r="I122" i="1"/>
  <c r="I153" i="1" s="1"/>
  <c r="J122" i="1"/>
  <c r="K122" i="1"/>
  <c r="K153" i="1" s="1"/>
  <c r="G121" i="1"/>
  <c r="G152" i="1" s="1"/>
  <c r="H121" i="1"/>
  <c r="H152" i="1" s="1"/>
  <c r="I121" i="1"/>
  <c r="I152" i="1" s="1"/>
  <c r="J121" i="1"/>
  <c r="J152" i="1" s="1"/>
  <c r="K121" i="1"/>
  <c r="K152" i="1" s="1"/>
  <c r="F122" i="1"/>
  <c r="F153" i="1" s="1"/>
  <c r="F124" i="1"/>
  <c r="F121" i="1"/>
  <c r="F152" i="1" s="1"/>
  <c r="G119" i="1"/>
  <c r="H119" i="1"/>
  <c r="I119" i="1"/>
  <c r="J119" i="1"/>
  <c r="K119" i="1"/>
  <c r="G118" i="1"/>
  <c r="H118" i="1"/>
  <c r="I118" i="1"/>
  <c r="J118" i="1"/>
  <c r="K118" i="1"/>
  <c r="G117" i="1"/>
  <c r="H117" i="1"/>
  <c r="I117" i="1"/>
  <c r="J117" i="1"/>
  <c r="K117" i="1"/>
  <c r="G116" i="1"/>
  <c r="H116" i="1"/>
  <c r="I116" i="1"/>
  <c r="J116" i="1"/>
  <c r="K116" i="1"/>
  <c r="F117" i="1"/>
  <c r="F118" i="1"/>
  <c r="F119" i="1"/>
  <c r="F116" i="1"/>
  <c r="L111" i="1"/>
  <c r="L112" i="1"/>
  <c r="L113" i="1"/>
  <c r="L114" i="1"/>
  <c r="G110" i="1"/>
  <c r="H110" i="1"/>
  <c r="J110" i="1"/>
  <c r="K110" i="1"/>
  <c r="F110" i="1"/>
  <c r="G108" i="1"/>
  <c r="H108" i="1"/>
  <c r="I108" i="1"/>
  <c r="J108" i="1"/>
  <c r="K108" i="1"/>
  <c r="G107" i="1"/>
  <c r="H107" i="1"/>
  <c r="I107" i="1"/>
  <c r="J107" i="1"/>
  <c r="K107" i="1"/>
  <c r="G106" i="1"/>
  <c r="H106" i="1"/>
  <c r="I106" i="1"/>
  <c r="J106" i="1"/>
  <c r="K106" i="1"/>
  <c r="G105" i="1"/>
  <c r="H105" i="1"/>
  <c r="I105" i="1"/>
  <c r="J105" i="1"/>
  <c r="K105" i="1"/>
  <c r="F106" i="1"/>
  <c r="F107" i="1"/>
  <c r="F108" i="1"/>
  <c r="F105" i="1"/>
  <c r="L100" i="1"/>
  <c r="L101" i="1"/>
  <c r="L102" i="1"/>
  <c r="L103" i="1"/>
  <c r="G99" i="1"/>
  <c r="H99" i="1"/>
  <c r="I99" i="1"/>
  <c r="J99" i="1"/>
  <c r="K99" i="1"/>
  <c r="F99" i="1"/>
  <c r="L95" i="1"/>
  <c r="L96" i="1"/>
  <c r="L97" i="1"/>
  <c r="L98" i="1"/>
  <c r="G94" i="1"/>
  <c r="H94" i="1"/>
  <c r="I94" i="1"/>
  <c r="J94" i="1"/>
  <c r="K94" i="1"/>
  <c r="F94" i="1"/>
  <c r="L90" i="1"/>
  <c r="L91" i="1"/>
  <c r="L92" i="1"/>
  <c r="L93" i="1"/>
  <c r="G89" i="1"/>
  <c r="H89" i="1"/>
  <c r="I89" i="1"/>
  <c r="J89" i="1"/>
  <c r="K89" i="1"/>
  <c r="F89" i="1"/>
  <c r="G87" i="1"/>
  <c r="H87" i="1"/>
  <c r="I87" i="1"/>
  <c r="J87" i="1"/>
  <c r="K87" i="1"/>
  <c r="G86" i="1"/>
  <c r="H86" i="1"/>
  <c r="I86" i="1"/>
  <c r="J86" i="1"/>
  <c r="K86" i="1"/>
  <c r="G85" i="1"/>
  <c r="H85" i="1"/>
  <c r="I85" i="1"/>
  <c r="J85" i="1"/>
  <c r="K85" i="1"/>
  <c r="G84" i="1"/>
  <c r="H84" i="1"/>
  <c r="I84" i="1"/>
  <c r="J84" i="1"/>
  <c r="K84" i="1"/>
  <c r="F87" i="1"/>
  <c r="F84" i="1"/>
  <c r="F85" i="1"/>
  <c r="F86" i="1"/>
  <c r="L79" i="1"/>
  <c r="L80" i="1"/>
  <c r="L81" i="1"/>
  <c r="L82" i="1"/>
  <c r="G78" i="1"/>
  <c r="H78" i="1"/>
  <c r="J78" i="1"/>
  <c r="K78" i="1"/>
  <c r="F78" i="1"/>
  <c r="L74" i="1"/>
  <c r="L75" i="1"/>
  <c r="L76" i="1"/>
  <c r="L77" i="1"/>
  <c r="J73" i="1"/>
  <c r="K73" i="1"/>
  <c r="H73" i="1"/>
  <c r="I73" i="1"/>
  <c r="G73" i="1"/>
  <c r="F73" i="1"/>
  <c r="L72" i="1"/>
  <c r="L71" i="1"/>
  <c r="L70" i="1"/>
  <c r="L69" i="1"/>
  <c r="I68" i="1"/>
  <c r="H68" i="1"/>
  <c r="G68" i="1"/>
  <c r="F68" i="1"/>
  <c r="L67" i="1"/>
  <c r="L66" i="1"/>
  <c r="L65" i="1"/>
  <c r="L64" i="1"/>
  <c r="K63" i="1"/>
  <c r="J63" i="1"/>
  <c r="I63" i="1"/>
  <c r="H63" i="1"/>
  <c r="G63" i="1"/>
  <c r="F63" i="1"/>
  <c r="L62" i="1"/>
  <c r="L61" i="1"/>
  <c r="L60" i="1"/>
  <c r="L59" i="1"/>
  <c r="K58" i="1"/>
  <c r="J58" i="1"/>
  <c r="I58" i="1"/>
  <c r="H58" i="1"/>
  <c r="G58" i="1"/>
  <c r="F58" i="1"/>
  <c r="K56" i="1"/>
  <c r="K55" i="1"/>
  <c r="K54" i="1"/>
  <c r="K53" i="1"/>
  <c r="J56" i="1"/>
  <c r="J55" i="1"/>
  <c r="J54" i="1"/>
  <c r="J53" i="1"/>
  <c r="I56" i="1"/>
  <c r="I55" i="1"/>
  <c r="I54" i="1"/>
  <c r="I53" i="1"/>
  <c r="H56" i="1"/>
  <c r="H55" i="1"/>
  <c r="H54" i="1"/>
  <c r="H53" i="1"/>
  <c r="G56" i="1"/>
  <c r="G55" i="1"/>
  <c r="G54" i="1"/>
  <c r="G53" i="1"/>
  <c r="F56" i="1"/>
  <c r="L56" i="1" s="1"/>
  <c r="F55" i="1"/>
  <c r="L55" i="1" s="1"/>
  <c r="F54" i="1"/>
  <c r="L54" i="1" s="1"/>
  <c r="F53" i="1"/>
  <c r="L51" i="1"/>
  <c r="L50" i="1"/>
  <c r="L49" i="1"/>
  <c r="L48" i="1"/>
  <c r="K47" i="1"/>
  <c r="J47" i="1"/>
  <c r="I47" i="1"/>
  <c r="H47" i="1"/>
  <c r="G47" i="1"/>
  <c r="F47" i="1"/>
  <c r="L46" i="1"/>
  <c r="L45" i="1"/>
  <c r="L44" i="1"/>
  <c r="L43" i="1"/>
  <c r="K42" i="1"/>
  <c r="J42" i="1"/>
  <c r="I42" i="1"/>
  <c r="H42" i="1"/>
  <c r="G42" i="1"/>
  <c r="F42" i="1"/>
  <c r="L41" i="1"/>
  <c r="L40" i="1"/>
  <c r="L39" i="1"/>
  <c r="L38" i="1"/>
  <c r="K37" i="1"/>
  <c r="J37" i="1"/>
  <c r="I37" i="1"/>
  <c r="H37" i="1"/>
  <c r="G37" i="1"/>
  <c r="F37" i="1"/>
  <c r="K35" i="1"/>
  <c r="K34" i="1"/>
  <c r="K33" i="1"/>
  <c r="K32" i="1"/>
  <c r="J35" i="1"/>
  <c r="J34" i="1"/>
  <c r="J33" i="1"/>
  <c r="J32" i="1"/>
  <c r="I35" i="1"/>
  <c r="I34" i="1"/>
  <c r="I33" i="1"/>
  <c r="I32" i="1"/>
  <c r="H35" i="1"/>
  <c r="H34" i="1"/>
  <c r="H33" i="1"/>
  <c r="H32" i="1"/>
  <c r="G35" i="1"/>
  <c r="G34" i="1"/>
  <c r="G33" i="1"/>
  <c r="G32" i="1"/>
  <c r="F33" i="1"/>
  <c r="F34" i="1"/>
  <c r="F35" i="1"/>
  <c r="F32" i="1"/>
  <c r="L30" i="1"/>
  <c r="L29" i="1"/>
  <c r="L28" i="1"/>
  <c r="L27" i="1"/>
  <c r="K26" i="1"/>
  <c r="J26" i="1"/>
  <c r="I26" i="1"/>
  <c r="H26" i="1"/>
  <c r="G26" i="1"/>
  <c r="F26" i="1"/>
  <c r="L25" i="1"/>
  <c r="L24" i="1"/>
  <c r="L23" i="1"/>
  <c r="L22" i="1"/>
  <c r="K21" i="1"/>
  <c r="J21" i="1"/>
  <c r="I21" i="1"/>
  <c r="H21" i="1"/>
  <c r="G21" i="1"/>
  <c r="F21" i="1"/>
  <c r="L20" i="1"/>
  <c r="L19" i="1"/>
  <c r="L18" i="1"/>
  <c r="L17" i="1"/>
  <c r="K16" i="1"/>
  <c r="J16" i="1"/>
  <c r="I16" i="1"/>
  <c r="H16" i="1"/>
  <c r="G16" i="1"/>
  <c r="F16" i="1"/>
  <c r="L15" i="1"/>
  <c r="L14" i="1"/>
  <c r="L13" i="1"/>
  <c r="L12" i="1"/>
  <c r="K11" i="1"/>
  <c r="J11" i="1"/>
  <c r="I11" i="1"/>
  <c r="H11" i="1"/>
  <c r="G11" i="1"/>
  <c r="F11" i="1"/>
  <c r="L107" i="1" l="1"/>
  <c r="K155" i="1"/>
  <c r="F135" i="1"/>
  <c r="L141" i="1"/>
  <c r="G140" i="1"/>
  <c r="J155" i="1"/>
  <c r="F145" i="1"/>
  <c r="G145" i="1"/>
  <c r="L149" i="1"/>
  <c r="L137" i="1"/>
  <c r="J145" i="1"/>
  <c r="L147" i="1"/>
  <c r="L124" i="1"/>
  <c r="K140" i="1"/>
  <c r="H155" i="1"/>
  <c r="L136" i="1"/>
  <c r="L144" i="1"/>
  <c r="I145" i="1"/>
  <c r="L152" i="1"/>
  <c r="F150" i="1"/>
  <c r="J135" i="1"/>
  <c r="G135" i="1"/>
  <c r="F140" i="1"/>
  <c r="L142" i="1"/>
  <c r="K145" i="1"/>
  <c r="L146" i="1"/>
  <c r="I154" i="1"/>
  <c r="I150" i="1" s="1"/>
  <c r="F125" i="1"/>
  <c r="F130" i="1"/>
  <c r="K130" i="1"/>
  <c r="G130" i="1"/>
  <c r="G153" i="1"/>
  <c r="G150" i="1" s="1"/>
  <c r="H140" i="1"/>
  <c r="F155" i="1"/>
  <c r="J153" i="1"/>
  <c r="L153" i="1" s="1"/>
  <c r="L128" i="1"/>
  <c r="I125" i="1"/>
  <c r="L133" i="1"/>
  <c r="K135" i="1"/>
  <c r="H135" i="1"/>
  <c r="J140" i="1"/>
  <c r="H145" i="1"/>
  <c r="L143" i="1"/>
  <c r="I140" i="1"/>
  <c r="L138" i="1"/>
  <c r="K154" i="1"/>
  <c r="K150" i="1" s="1"/>
  <c r="H150" i="1"/>
  <c r="J120" i="1"/>
  <c r="J154" i="1"/>
  <c r="L122" i="1"/>
  <c r="L148" i="1"/>
  <c r="K120" i="1"/>
  <c r="L123" i="1"/>
  <c r="I120" i="1"/>
  <c r="L129" i="1"/>
  <c r="K125" i="1"/>
  <c r="L127" i="1"/>
  <c r="J125" i="1"/>
  <c r="J130" i="1"/>
  <c r="F120" i="1"/>
  <c r="H120" i="1"/>
  <c r="H125" i="1"/>
  <c r="L132" i="1"/>
  <c r="L131" i="1"/>
  <c r="I130" i="1"/>
  <c r="L134" i="1"/>
  <c r="L126" i="1"/>
  <c r="L121" i="1"/>
  <c r="H130" i="1"/>
  <c r="F115" i="1"/>
  <c r="G125" i="1"/>
  <c r="L106" i="1"/>
  <c r="H104" i="1"/>
  <c r="I104" i="1"/>
  <c r="L108" i="1"/>
  <c r="L119" i="1"/>
  <c r="J115" i="1"/>
  <c r="K115" i="1"/>
  <c r="L117" i="1"/>
  <c r="L99" i="1"/>
  <c r="F104" i="1"/>
  <c r="L110" i="1"/>
  <c r="L118" i="1"/>
  <c r="L94" i="1"/>
  <c r="J104" i="1"/>
  <c r="K104" i="1"/>
  <c r="G104" i="1"/>
  <c r="L116" i="1"/>
  <c r="I115" i="1"/>
  <c r="L105" i="1"/>
  <c r="H115" i="1"/>
  <c r="G115" i="1"/>
  <c r="L89" i="1"/>
  <c r="L21" i="1"/>
  <c r="F31" i="1"/>
  <c r="G31" i="1"/>
  <c r="L37" i="1"/>
  <c r="L63" i="1"/>
  <c r="L35" i="1"/>
  <c r="L34" i="1"/>
  <c r="I31" i="1"/>
  <c r="F52" i="1"/>
  <c r="L53" i="1"/>
  <c r="I52" i="1"/>
  <c r="L58" i="1"/>
  <c r="L73" i="1"/>
  <c r="L78" i="1"/>
  <c r="L16" i="1"/>
  <c r="L26" i="1"/>
  <c r="L33" i="1"/>
  <c r="L68" i="1"/>
  <c r="H31" i="1"/>
  <c r="L32" i="1"/>
  <c r="I83" i="1"/>
  <c r="J31" i="1"/>
  <c r="K31" i="1"/>
  <c r="L47" i="1"/>
  <c r="G52" i="1"/>
  <c r="H52" i="1"/>
  <c r="J52" i="1"/>
  <c r="K52" i="1"/>
  <c r="L87" i="1"/>
  <c r="L84" i="1"/>
  <c r="J83" i="1"/>
  <c r="H83" i="1"/>
  <c r="K83" i="1"/>
  <c r="G83" i="1"/>
  <c r="F83" i="1"/>
  <c r="L86" i="1"/>
  <c r="L85" i="1"/>
  <c r="L42" i="1"/>
  <c r="L11" i="1"/>
  <c r="L135" i="1" l="1"/>
  <c r="J150" i="1"/>
  <c r="L125" i="1"/>
  <c r="L140" i="1"/>
  <c r="L155" i="1"/>
  <c r="L145" i="1"/>
  <c r="L150" i="1"/>
  <c r="L154" i="1"/>
  <c r="L120" i="1"/>
  <c r="L104" i="1"/>
  <c r="L130" i="1"/>
  <c r="L115" i="1"/>
  <c r="L31" i="1"/>
  <c r="L52" i="1"/>
  <c r="L83" i="1"/>
</calcChain>
</file>

<file path=xl/sharedStrings.xml><?xml version="1.0" encoding="utf-8"?>
<sst xmlns="http://schemas.openxmlformats.org/spreadsheetml/2006/main" count="226" uniqueCount="75">
  <si>
    <t>Наименование мероприятия</t>
  </si>
  <si>
    <t>Исполнитель, участник программы</t>
  </si>
  <si>
    <r>
      <t>Финансовые затраты</t>
    </r>
    <r>
      <rPr>
        <vertAlign val="superscript"/>
        <sz val="13"/>
        <color rgb="FF000000"/>
        <rFont val="Times New Roman"/>
        <family val="1"/>
        <charset val="204"/>
      </rPr>
      <t>*</t>
    </r>
    <r>
      <rPr>
        <sz val="13"/>
        <color rgb="FF000000"/>
        <rFont val="Times New Roman"/>
        <family val="1"/>
        <charset val="204"/>
      </rPr>
      <t>, тыс. руб.</t>
    </r>
  </si>
  <si>
    <t>2020 год</t>
  </si>
  <si>
    <t>2021 год</t>
  </si>
  <si>
    <t>2022 год</t>
  </si>
  <si>
    <t>2023 год</t>
  </si>
  <si>
    <t>2024 год</t>
  </si>
  <si>
    <t>2025 год</t>
  </si>
  <si>
    <t>Всего</t>
  </si>
  <si>
    <t>ПОДПРОГРАММА 1 «МУНИЦИПАЛЬНАЯ КАДРОВАЯ ПОЛИТИКА»</t>
  </si>
  <si>
    <t>Формирование, обучение и эффективное использование кадровых резервов</t>
  </si>
  <si>
    <t>УД</t>
  </si>
  <si>
    <t>ФБ</t>
  </si>
  <si>
    <t>РБ</t>
  </si>
  <si>
    <t>МБ</t>
  </si>
  <si>
    <t>ВБ</t>
  </si>
  <si>
    <t xml:space="preserve">Формирование системы непрерывного обучения муниципальных служащих и работников Администрации города Вологды, в том числе обучение лиц, состоящих в кадровых резервах </t>
  </si>
  <si>
    <t>Реализация в Администрации города Вологды проектов «Организационная эффективность»</t>
  </si>
  <si>
    <t>ОСУП</t>
  </si>
  <si>
    <t>ИТОГО ПО ПОДПРОГРАММЕ 1:</t>
  </si>
  <si>
    <t>ПОДПРОГРАММА 2 «ПРОТИВОДЕЙСТВИЕ КОРРУПЦИИ»</t>
  </si>
  <si>
    <t>Повышение уровня правового информирования населения города Вологды по вопросам противодействия коррупции</t>
  </si>
  <si>
    <t>УИОС</t>
  </si>
  <si>
    <t>Реализация мероприятий Плана по противодействию коррупции в Администрации города Вологды</t>
  </si>
  <si>
    <t>ИТОГО ПО ПОДПРОГРАММЕ 2:</t>
  </si>
  <si>
    <t>ПОДПРОГРАММА 3 «АВТОМАТИЗАЦИЯ ДЕЯТЕЛЬНОСТИ ОРГАНОВ МЕСТНОГО САМОУПРАВЛЕНИЯ»</t>
  </si>
  <si>
    <t>Обеспечение актуального состояния используемого программного обеспечения (информационных систем и ресурсов)</t>
  </si>
  <si>
    <t>МКУ «Центр цифрового развития города Вологды»</t>
  </si>
  <si>
    <t>Информатизация процесса предоставления муниципальных услуг</t>
  </si>
  <si>
    <t>ИТОГО ПО ПОДПРОГРАММЕ 3:</t>
  </si>
  <si>
    <t>ПОДПРОГРАММА 4 «ОБЕСПЕЧЕНИЕ УСЛОВИЙ ДЛЯ РЕАЛИЗАЦИИ МУНИЦИПАЛЬНОЙ ПРОГРАММЫ»</t>
  </si>
  <si>
    <t>Обеспечение выполнения функций Администрации города Вологды</t>
  </si>
  <si>
    <t>Обеспечение деятельности  МКУ «Хозяйственная служба»</t>
  </si>
  <si>
    <t>ИТОГО ПО ПОДПРОГРАММЕ 4:</t>
  </si>
  <si>
    <t>ПОДПРОГРАММА 5 «ПОВЫШЕНИЕ КАЧЕСТВА И ДОСТУПНОСТИ МУНИЦИПАЛЬНЫХ УСЛУГ, В ТОМ ЧИСЛЕ В МУНИЦИПАЛЬНОМ КАЗЕННОМ УЧРЕЖДЕНИИ «МНОГОФУНКЦИОНАЛЬНЫЙ ЦЕНТР ОРГАНИЗАЦИИ ПРЕДОСТАВЛЕНИЯ ГОСУДАРСТВЕННЫХ И МУНИЦИПАЛЬНЫХ УСЛУГ В ГОРОДЕ ВОЛОГДЕ»</t>
  </si>
  <si>
    <t>ИТОГО ПО ПОДПРОГРАММЕ 5:</t>
  </si>
  <si>
    <t>ИТОГО ПО МУНИЦИПАЛЬНОЙ ПРОГРАММЕ:</t>
  </si>
  <si>
    <t>Итого</t>
  </si>
  <si>
    <t>1.1</t>
  </si>
  <si>
    <t>№ п/п</t>
  </si>
  <si>
    <t>1.2</t>
  </si>
  <si>
    <t>1.3</t>
  </si>
  <si>
    <t>2.1</t>
  </si>
  <si>
    <t>2.2</t>
  </si>
  <si>
    <t>3.1</t>
  </si>
  <si>
    <t>3.2</t>
  </si>
  <si>
    <t>4.1</t>
  </si>
  <si>
    <t>4.2</t>
  </si>
  <si>
    <t>4.3</t>
  </si>
  <si>
    <t>УД (УД, ПУ, ОМР, ОСУП, Мэр города Вологды, специалисты)</t>
  </si>
  <si>
    <t>МКУ «Хозяйственная служба»</t>
  </si>
  <si>
    <t>5.1</t>
  </si>
  <si>
    <t>«Приложение № 3 
к муниципальной программе 
«Совершенствование муниципального управления в городском округе городе Вологде»</t>
  </si>
  <si>
    <t>».</t>
  </si>
  <si>
    <t>Финансовое обеспечение муниципальной программы</t>
  </si>
  <si>
    <t>Обеспечение деятельности МКУ «Центр цифрового развития города Вологды»</t>
  </si>
  <si>
    <t>Источник финанси-рования</t>
  </si>
  <si>
    <t>Используемые сокращения:</t>
  </si>
  <si>
    <t>ФБ - федеральный бюджет;</t>
  </si>
  <si>
    <t>РБ - региональный бюджет;</t>
  </si>
  <si>
    <t>МБ - местный бюджет;</t>
  </si>
  <si>
    <t>ВБ - внебюджетные средства;</t>
  </si>
  <si>
    <t>УИОС - Управление информации и общественных связей Администрации города Вологды;</t>
  </si>
  <si>
    <t>УД - Управление делами Администрации города Вологды;</t>
  </si>
  <si>
    <t xml:space="preserve">ПУ - Правовое управление Администрации города Вологды;
</t>
  </si>
  <si>
    <t xml:space="preserve">ОСУП - Отдел совершенствования управленческих процессов Администрации города Вологды;
</t>
  </si>
  <si>
    <t xml:space="preserve">ОМР - Отдел мобилизационной работы Администрации города Вологды;
</t>
  </si>
  <si>
    <t xml:space="preserve">МКУ «Хозяйственная служба» - муниципальное казенное учреждение «Хозяйственная служба»;
</t>
  </si>
  <si>
    <t xml:space="preserve">МКУ «Центр цифрового развития города Вологды» - муниципальное казенное учреждение «Центр цифрового развития города Вологды»;
</t>
  </si>
  <si>
    <t xml:space="preserve">МФЦ - муниципальное казенное учреждение «Многофункциональный центр организации предоставления государственных и муниципальных услуг в городе Вологде»;
</t>
  </si>
  <si>
    <t xml:space="preserve">специалисты - специалисты по обеспечению деятельности Мэра города Вологды, первого заместителя Мэра города Вологды, заместителя Мэра города Вологды по социальным вопросам (помощники/референты/главный инспектор).
</t>
  </si>
  <si>
    <t xml:space="preserve">Функционирование и развитие муниципального казенного учреждения «Многофункциональный центр организации предоставления государственных и муниципальных услуг в городе Вологде», организация предоставления на базе многофункционального центра услуг, соответствующих стандартам качества </t>
  </si>
  <si>
    <t>МКУ «Многофункциональный центр организации предоставления государственных и муниципальных услуг в городе Вологде»</t>
  </si>
  <si>
    <t>Приложение № 1
к постановлению Администрации города Вологды  от _______________ 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</si>
</sst>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vertAlign val="superscript"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vertical="center" wrapText="1"/>
    </xf>
    <xf numFmtId="49" fontId="0" fillId="0" borderId="0" xfId="0" applyNumberForma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172"/>
  <sheetViews>
    <sheetView tabSelected="1" view="pageBreakPreview" topLeftCell="A157" zoomScale="142" zoomScaleNormal="130" zoomScaleSheetLayoutView="142" workbookViewId="0">
      <selection activeCell="D3" sqref="D3"/>
    </sheetView>
  </sheetViews>
  <sheetFormatPr defaultRowHeight="15" x14ac:dyDescent="0.25"/>
  <cols>
    <col min="2" max="2" width="9.140625" style="2"/>
    <col min="3" max="3" width="27.85546875" customWidth="1"/>
    <col min="4" max="4" width="20.140625" customWidth="1"/>
    <col min="5" max="5" width="11.140625" customWidth="1"/>
    <col min="6" max="12" width="11.85546875" customWidth="1"/>
  </cols>
  <sheetData>
    <row r="2" spans="2:13" ht="80.25" customHeight="1" x14ac:dyDescent="0.25">
      <c r="I2" s="23" t="s">
        <v>74</v>
      </c>
      <c r="J2" s="24"/>
      <c r="K2" s="24"/>
      <c r="L2" s="24"/>
    </row>
    <row r="3" spans="2:13" ht="100.5" customHeight="1" x14ac:dyDescent="0.25">
      <c r="I3" s="23" t="s">
        <v>53</v>
      </c>
      <c r="J3" s="25"/>
      <c r="K3" s="25"/>
      <c r="L3" s="25"/>
    </row>
    <row r="4" spans="2:13" ht="16.5" customHeight="1" x14ac:dyDescent="0.25">
      <c r="D4" s="58" t="s">
        <v>55</v>
      </c>
      <c r="E4" s="58"/>
      <c r="F4" s="58"/>
      <c r="G4" s="58"/>
      <c r="H4" s="58"/>
    </row>
    <row r="6" spans="2:13" ht="49.5" customHeight="1" x14ac:dyDescent="0.25">
      <c r="B6" s="47" t="s">
        <v>40</v>
      </c>
      <c r="C6" s="57" t="s">
        <v>0</v>
      </c>
      <c r="D6" s="57" t="s">
        <v>1</v>
      </c>
      <c r="E6" s="50" t="s">
        <v>57</v>
      </c>
      <c r="F6" s="57" t="s">
        <v>2</v>
      </c>
      <c r="G6" s="57"/>
      <c r="H6" s="57"/>
      <c r="I6" s="57"/>
      <c r="J6" s="57"/>
      <c r="K6" s="57"/>
      <c r="L6" s="57"/>
      <c r="M6" s="59"/>
    </row>
    <row r="7" spans="2:13" ht="33" customHeight="1" x14ac:dyDescent="0.25">
      <c r="B7" s="48"/>
      <c r="C7" s="57"/>
      <c r="D7" s="57"/>
      <c r="E7" s="51"/>
      <c r="F7" s="57"/>
      <c r="G7" s="57"/>
      <c r="H7" s="57"/>
      <c r="I7" s="57"/>
      <c r="J7" s="57"/>
      <c r="K7" s="57"/>
      <c r="L7" s="57"/>
      <c r="M7" s="59"/>
    </row>
    <row r="8" spans="2:13" ht="16.5" x14ac:dyDescent="0.25">
      <c r="B8" s="49"/>
      <c r="C8" s="57"/>
      <c r="D8" s="57"/>
      <c r="E8" s="52"/>
      <c r="F8" s="4" t="s">
        <v>3</v>
      </c>
      <c r="G8" s="4" t="s">
        <v>4</v>
      </c>
      <c r="H8" s="4" t="s">
        <v>5</v>
      </c>
      <c r="I8" s="4" t="s">
        <v>6</v>
      </c>
      <c r="J8" s="4" t="s">
        <v>7</v>
      </c>
      <c r="K8" s="4" t="s">
        <v>8</v>
      </c>
      <c r="L8" s="4" t="s">
        <v>9</v>
      </c>
      <c r="M8" s="1"/>
    </row>
    <row r="9" spans="2:13" ht="16.5" x14ac:dyDescent="0.25">
      <c r="B9" s="3">
        <v>1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>
        <v>7</v>
      </c>
      <c r="I9" s="4">
        <v>8</v>
      </c>
      <c r="J9" s="4">
        <v>9</v>
      </c>
      <c r="K9" s="4">
        <v>10</v>
      </c>
      <c r="L9" s="4">
        <v>11</v>
      </c>
      <c r="M9" s="1"/>
    </row>
    <row r="10" spans="2:13" ht="16.5" x14ac:dyDescent="0.25">
      <c r="B10" s="60" t="s">
        <v>10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1"/>
    </row>
    <row r="11" spans="2:13" ht="18.75" customHeight="1" x14ac:dyDescent="0.25">
      <c r="B11" s="61" t="s">
        <v>39</v>
      </c>
      <c r="C11" s="62" t="s">
        <v>11</v>
      </c>
      <c r="D11" s="57" t="s">
        <v>12</v>
      </c>
      <c r="E11" s="4" t="s">
        <v>9</v>
      </c>
      <c r="F11" s="7">
        <f t="shared" ref="F11:L11" si="0">SUM(F12:F15)</f>
        <v>0</v>
      </c>
      <c r="G11" s="7">
        <f t="shared" si="0"/>
        <v>0</v>
      </c>
      <c r="H11" s="7">
        <f t="shared" si="0"/>
        <v>0</v>
      </c>
      <c r="I11" s="7">
        <f t="shared" si="0"/>
        <v>0</v>
      </c>
      <c r="J11" s="7">
        <f t="shared" si="0"/>
        <v>0</v>
      </c>
      <c r="K11" s="7">
        <f t="shared" si="0"/>
        <v>0</v>
      </c>
      <c r="L11" s="7">
        <f t="shared" si="0"/>
        <v>0</v>
      </c>
      <c r="M11" s="1"/>
    </row>
    <row r="12" spans="2:13" ht="16.5" x14ac:dyDescent="0.25">
      <c r="B12" s="61"/>
      <c r="C12" s="62"/>
      <c r="D12" s="57"/>
      <c r="E12" s="4" t="s">
        <v>13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f t="shared" ref="L12:L35" si="1">SUM(F12:K12)</f>
        <v>0</v>
      </c>
      <c r="M12" s="1"/>
    </row>
    <row r="13" spans="2:13" ht="16.5" x14ac:dyDescent="0.25">
      <c r="B13" s="61"/>
      <c r="C13" s="62"/>
      <c r="D13" s="57"/>
      <c r="E13" s="4" t="s">
        <v>14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f t="shared" si="1"/>
        <v>0</v>
      </c>
      <c r="M13" s="1"/>
    </row>
    <row r="14" spans="2:13" ht="16.5" x14ac:dyDescent="0.25">
      <c r="B14" s="61"/>
      <c r="C14" s="62"/>
      <c r="D14" s="57"/>
      <c r="E14" s="4" t="s">
        <v>15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f t="shared" si="1"/>
        <v>0</v>
      </c>
      <c r="M14" s="1"/>
    </row>
    <row r="15" spans="2:13" ht="16.5" x14ac:dyDescent="0.25">
      <c r="B15" s="61"/>
      <c r="C15" s="62"/>
      <c r="D15" s="57"/>
      <c r="E15" s="4" t="s">
        <v>16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f t="shared" si="1"/>
        <v>0</v>
      </c>
      <c r="M15" s="1"/>
    </row>
    <row r="16" spans="2:13" ht="22.5" customHeight="1" x14ac:dyDescent="0.25">
      <c r="B16" s="55" t="s">
        <v>41</v>
      </c>
      <c r="C16" s="46" t="s">
        <v>17</v>
      </c>
      <c r="D16" s="44" t="s">
        <v>12</v>
      </c>
      <c r="E16" s="21" t="s">
        <v>9</v>
      </c>
      <c r="F16" s="8">
        <f t="shared" ref="F16:K16" si="2">SUM(F17:F20)</f>
        <v>819.1</v>
      </c>
      <c r="G16" s="8">
        <f t="shared" si="2"/>
        <v>725.7</v>
      </c>
      <c r="H16" s="8">
        <f t="shared" si="2"/>
        <v>798.8</v>
      </c>
      <c r="I16" s="8">
        <f t="shared" si="2"/>
        <v>798.8</v>
      </c>
      <c r="J16" s="8">
        <f t="shared" si="2"/>
        <v>798.8</v>
      </c>
      <c r="K16" s="10">
        <f t="shared" si="2"/>
        <v>798.8</v>
      </c>
      <c r="L16" s="22">
        <f t="shared" si="1"/>
        <v>4740.0000000000009</v>
      </c>
      <c r="M16" s="6"/>
    </row>
    <row r="17" spans="2:13" ht="22.5" customHeight="1" x14ac:dyDescent="0.25">
      <c r="B17" s="55"/>
      <c r="C17" s="46"/>
      <c r="D17" s="44"/>
      <c r="E17" s="19" t="s">
        <v>13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f t="shared" si="1"/>
        <v>0</v>
      </c>
      <c r="M17" s="1"/>
    </row>
    <row r="18" spans="2:13" ht="22.5" customHeight="1" x14ac:dyDescent="0.25">
      <c r="B18" s="55"/>
      <c r="C18" s="46"/>
      <c r="D18" s="44"/>
      <c r="E18" s="19" t="s">
        <v>14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f t="shared" si="1"/>
        <v>0</v>
      </c>
      <c r="M18" s="1"/>
    </row>
    <row r="19" spans="2:13" ht="22.5" customHeight="1" x14ac:dyDescent="0.25">
      <c r="B19" s="55"/>
      <c r="C19" s="46"/>
      <c r="D19" s="44"/>
      <c r="E19" s="19" t="s">
        <v>15</v>
      </c>
      <c r="F19" s="20">
        <v>819.1</v>
      </c>
      <c r="G19" s="20">
        <v>725.7</v>
      </c>
      <c r="H19" s="20">
        <v>798.8</v>
      </c>
      <c r="I19" s="20">
        <f>786.8+12</f>
        <v>798.8</v>
      </c>
      <c r="J19" s="20">
        <f t="shared" ref="J19:K19" si="3">786.8+12</f>
        <v>798.8</v>
      </c>
      <c r="K19" s="20">
        <f t="shared" si="3"/>
        <v>798.8</v>
      </c>
      <c r="L19" s="20">
        <f t="shared" si="1"/>
        <v>4740.0000000000009</v>
      </c>
      <c r="M19" s="1"/>
    </row>
    <row r="20" spans="2:13" ht="66.75" customHeight="1" x14ac:dyDescent="0.25">
      <c r="B20" s="55"/>
      <c r="C20" s="46"/>
      <c r="D20" s="44"/>
      <c r="E20" s="19" t="s">
        <v>16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f t="shared" si="1"/>
        <v>0</v>
      </c>
      <c r="M20" s="1"/>
    </row>
    <row r="21" spans="2:13" ht="20.25" customHeight="1" x14ac:dyDescent="0.25">
      <c r="B21" s="55" t="s">
        <v>42</v>
      </c>
      <c r="C21" s="46" t="s">
        <v>18</v>
      </c>
      <c r="D21" s="44" t="s">
        <v>12</v>
      </c>
      <c r="E21" s="19" t="s">
        <v>9</v>
      </c>
      <c r="F21" s="20">
        <f t="shared" ref="F21:K21" si="4">SUM(F22:F25)</f>
        <v>0</v>
      </c>
      <c r="G21" s="20">
        <f t="shared" si="4"/>
        <v>0</v>
      </c>
      <c r="H21" s="20">
        <f t="shared" si="4"/>
        <v>0</v>
      </c>
      <c r="I21" s="20">
        <f t="shared" si="4"/>
        <v>0</v>
      </c>
      <c r="J21" s="20">
        <f t="shared" si="4"/>
        <v>0</v>
      </c>
      <c r="K21" s="20">
        <f t="shared" si="4"/>
        <v>0</v>
      </c>
      <c r="L21" s="20">
        <f t="shared" si="1"/>
        <v>0</v>
      </c>
      <c r="M21" s="1"/>
    </row>
    <row r="22" spans="2:13" ht="16.5" x14ac:dyDescent="0.25">
      <c r="B22" s="55"/>
      <c r="C22" s="46"/>
      <c r="D22" s="44"/>
      <c r="E22" s="19" t="s">
        <v>13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f t="shared" si="1"/>
        <v>0</v>
      </c>
      <c r="M22" s="1"/>
    </row>
    <row r="23" spans="2:13" ht="16.5" x14ac:dyDescent="0.25">
      <c r="B23" s="55"/>
      <c r="C23" s="46"/>
      <c r="D23" s="44"/>
      <c r="E23" s="19" t="s">
        <v>14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f t="shared" si="1"/>
        <v>0</v>
      </c>
      <c r="M23" s="1"/>
    </row>
    <row r="24" spans="2:13" ht="16.5" x14ac:dyDescent="0.25">
      <c r="B24" s="55"/>
      <c r="C24" s="46"/>
      <c r="D24" s="44"/>
      <c r="E24" s="19" t="s">
        <v>15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f t="shared" si="1"/>
        <v>0</v>
      </c>
      <c r="M24" s="1"/>
    </row>
    <row r="25" spans="2:13" ht="16.5" x14ac:dyDescent="0.25">
      <c r="B25" s="55"/>
      <c r="C25" s="46"/>
      <c r="D25" s="44"/>
      <c r="E25" s="19" t="s">
        <v>16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f t="shared" si="1"/>
        <v>0</v>
      </c>
      <c r="M25" s="1"/>
    </row>
    <row r="26" spans="2:13" ht="16.5" x14ac:dyDescent="0.25">
      <c r="B26" s="55"/>
      <c r="C26" s="46"/>
      <c r="D26" s="44" t="s">
        <v>19</v>
      </c>
      <c r="E26" s="19" t="s">
        <v>9</v>
      </c>
      <c r="F26" s="20">
        <f t="shared" ref="F26:K26" si="5">SUM(F27:F30)</f>
        <v>0</v>
      </c>
      <c r="G26" s="20">
        <f t="shared" si="5"/>
        <v>0</v>
      </c>
      <c r="H26" s="20">
        <f t="shared" si="5"/>
        <v>0</v>
      </c>
      <c r="I26" s="20">
        <f t="shared" si="5"/>
        <v>0</v>
      </c>
      <c r="J26" s="20">
        <f t="shared" si="5"/>
        <v>0</v>
      </c>
      <c r="K26" s="20">
        <f t="shared" si="5"/>
        <v>0</v>
      </c>
      <c r="L26" s="20">
        <f t="shared" si="1"/>
        <v>0</v>
      </c>
      <c r="M26" s="1"/>
    </row>
    <row r="27" spans="2:13" ht="16.5" x14ac:dyDescent="0.25">
      <c r="B27" s="55"/>
      <c r="C27" s="46"/>
      <c r="D27" s="44"/>
      <c r="E27" s="19" t="s">
        <v>13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f t="shared" si="1"/>
        <v>0</v>
      </c>
      <c r="M27" s="1"/>
    </row>
    <row r="28" spans="2:13" ht="16.5" x14ac:dyDescent="0.25">
      <c r="B28" s="55"/>
      <c r="C28" s="46"/>
      <c r="D28" s="44"/>
      <c r="E28" s="19" t="s">
        <v>14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f t="shared" si="1"/>
        <v>0</v>
      </c>
      <c r="M28" s="1"/>
    </row>
    <row r="29" spans="2:13" ht="16.5" x14ac:dyDescent="0.25">
      <c r="B29" s="55"/>
      <c r="C29" s="46"/>
      <c r="D29" s="44"/>
      <c r="E29" s="19" t="s">
        <v>15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f t="shared" si="1"/>
        <v>0</v>
      </c>
      <c r="M29" s="1"/>
    </row>
    <row r="30" spans="2:13" ht="16.5" x14ac:dyDescent="0.25">
      <c r="B30" s="55"/>
      <c r="C30" s="46"/>
      <c r="D30" s="44"/>
      <c r="E30" s="19" t="s">
        <v>16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f t="shared" si="1"/>
        <v>0</v>
      </c>
      <c r="M30" s="1"/>
    </row>
    <row r="31" spans="2:13" ht="16.5" x14ac:dyDescent="0.25">
      <c r="B31" s="46" t="s">
        <v>20</v>
      </c>
      <c r="C31" s="46"/>
      <c r="D31" s="46"/>
      <c r="E31" s="21" t="s">
        <v>9</v>
      </c>
      <c r="F31" s="8">
        <f t="shared" ref="F31:K31" si="6">SUM(F32:F35)</f>
        <v>819.1</v>
      </c>
      <c r="G31" s="8">
        <f t="shared" si="6"/>
        <v>725.7</v>
      </c>
      <c r="H31" s="8">
        <f t="shared" si="6"/>
        <v>798.8</v>
      </c>
      <c r="I31" s="8">
        <f t="shared" si="6"/>
        <v>798.8</v>
      </c>
      <c r="J31" s="8">
        <f t="shared" si="6"/>
        <v>798.8</v>
      </c>
      <c r="K31" s="8">
        <f t="shared" si="6"/>
        <v>798.8</v>
      </c>
      <c r="L31" s="20">
        <f t="shared" si="1"/>
        <v>4740.0000000000009</v>
      </c>
      <c r="M31" s="6"/>
    </row>
    <row r="32" spans="2:13" ht="16.5" x14ac:dyDescent="0.25">
      <c r="B32" s="46"/>
      <c r="C32" s="46"/>
      <c r="D32" s="46"/>
      <c r="E32" s="19" t="s">
        <v>13</v>
      </c>
      <c r="F32" s="20">
        <f t="shared" ref="F32:K32" si="7">SUM(F12+F17+F22+F27)</f>
        <v>0</v>
      </c>
      <c r="G32" s="20">
        <f t="shared" si="7"/>
        <v>0</v>
      </c>
      <c r="H32" s="20">
        <f t="shared" si="7"/>
        <v>0</v>
      </c>
      <c r="I32" s="20">
        <f t="shared" si="7"/>
        <v>0</v>
      </c>
      <c r="J32" s="20">
        <f t="shared" si="7"/>
        <v>0</v>
      </c>
      <c r="K32" s="20">
        <f t="shared" si="7"/>
        <v>0</v>
      </c>
      <c r="L32" s="20">
        <f t="shared" si="1"/>
        <v>0</v>
      </c>
      <c r="M32" s="1"/>
    </row>
    <row r="33" spans="2:13" ht="16.5" x14ac:dyDescent="0.25">
      <c r="B33" s="46"/>
      <c r="C33" s="46"/>
      <c r="D33" s="46"/>
      <c r="E33" s="19" t="s">
        <v>14</v>
      </c>
      <c r="F33" s="20">
        <f t="shared" ref="F33:G35" si="8">SUM(F13+F18+F23+F28)</f>
        <v>0</v>
      </c>
      <c r="G33" s="20">
        <f t="shared" si="8"/>
        <v>0</v>
      </c>
      <c r="H33" s="20">
        <f t="shared" ref="H33:K33" si="9">SUM(H13+H18+H23+H28)</f>
        <v>0</v>
      </c>
      <c r="I33" s="20">
        <f t="shared" si="9"/>
        <v>0</v>
      </c>
      <c r="J33" s="20">
        <f t="shared" si="9"/>
        <v>0</v>
      </c>
      <c r="K33" s="20">
        <f t="shared" si="9"/>
        <v>0</v>
      </c>
      <c r="L33" s="20">
        <f t="shared" si="1"/>
        <v>0</v>
      </c>
      <c r="M33" s="1"/>
    </row>
    <row r="34" spans="2:13" ht="16.5" x14ac:dyDescent="0.25">
      <c r="B34" s="46"/>
      <c r="C34" s="46"/>
      <c r="D34" s="46"/>
      <c r="E34" s="21" t="s">
        <v>15</v>
      </c>
      <c r="F34" s="20">
        <f t="shared" si="8"/>
        <v>819.1</v>
      </c>
      <c r="G34" s="20">
        <f t="shared" si="8"/>
        <v>725.7</v>
      </c>
      <c r="H34" s="20">
        <f t="shared" ref="H34:K34" si="10">SUM(H14+H19+H24+H29)</f>
        <v>798.8</v>
      </c>
      <c r="I34" s="20">
        <f t="shared" si="10"/>
        <v>798.8</v>
      </c>
      <c r="J34" s="20">
        <f t="shared" si="10"/>
        <v>798.8</v>
      </c>
      <c r="K34" s="20">
        <f t="shared" si="10"/>
        <v>798.8</v>
      </c>
      <c r="L34" s="20">
        <f t="shared" si="1"/>
        <v>4740.0000000000009</v>
      </c>
      <c r="M34" s="6"/>
    </row>
    <row r="35" spans="2:13" ht="16.5" x14ac:dyDescent="0.25">
      <c r="B35" s="46"/>
      <c r="C35" s="46"/>
      <c r="D35" s="46"/>
      <c r="E35" s="19" t="s">
        <v>16</v>
      </c>
      <c r="F35" s="20">
        <f t="shared" si="8"/>
        <v>0</v>
      </c>
      <c r="G35" s="20">
        <f t="shared" si="8"/>
        <v>0</v>
      </c>
      <c r="H35" s="20">
        <f t="shared" ref="H35:K35" si="11">SUM(H15+H20+H25+H30)</f>
        <v>0</v>
      </c>
      <c r="I35" s="20">
        <f t="shared" si="11"/>
        <v>0</v>
      </c>
      <c r="J35" s="20">
        <f t="shared" si="11"/>
        <v>0</v>
      </c>
      <c r="K35" s="20">
        <f t="shared" si="11"/>
        <v>0</v>
      </c>
      <c r="L35" s="20">
        <f t="shared" si="1"/>
        <v>0</v>
      </c>
      <c r="M35" s="1"/>
    </row>
    <row r="36" spans="2:13" ht="16.5" x14ac:dyDescent="0.25">
      <c r="B36" s="53" t="s">
        <v>21</v>
      </c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1"/>
    </row>
    <row r="37" spans="2:13" ht="22.5" customHeight="1" x14ac:dyDescent="0.25">
      <c r="B37" s="55" t="s">
        <v>43</v>
      </c>
      <c r="C37" s="46" t="s">
        <v>22</v>
      </c>
      <c r="D37" s="44" t="s">
        <v>12</v>
      </c>
      <c r="E37" s="19" t="s">
        <v>9</v>
      </c>
      <c r="F37" s="20">
        <f t="shared" ref="F37:K37" si="12">SUM(F38:F41)</f>
        <v>100</v>
      </c>
      <c r="G37" s="20">
        <f t="shared" si="12"/>
        <v>73.099999999999994</v>
      </c>
      <c r="H37" s="20">
        <f t="shared" si="12"/>
        <v>100</v>
      </c>
      <c r="I37" s="20">
        <f t="shared" si="12"/>
        <v>100</v>
      </c>
      <c r="J37" s="20">
        <f t="shared" si="12"/>
        <v>100</v>
      </c>
      <c r="K37" s="20">
        <f t="shared" si="12"/>
        <v>100</v>
      </c>
      <c r="L37" s="20">
        <f t="shared" ref="L37:L56" si="13">SUM(F37:K37)</f>
        <v>573.1</v>
      </c>
      <c r="M37" s="1"/>
    </row>
    <row r="38" spans="2:13" ht="16.5" x14ac:dyDescent="0.25">
      <c r="B38" s="55"/>
      <c r="C38" s="46"/>
      <c r="D38" s="44"/>
      <c r="E38" s="19" t="s">
        <v>13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f t="shared" si="13"/>
        <v>0</v>
      </c>
      <c r="M38" s="1"/>
    </row>
    <row r="39" spans="2:13" ht="16.5" x14ac:dyDescent="0.25">
      <c r="B39" s="55"/>
      <c r="C39" s="46"/>
      <c r="D39" s="44"/>
      <c r="E39" s="19" t="s">
        <v>14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f t="shared" si="13"/>
        <v>0</v>
      </c>
      <c r="M39" s="1"/>
    </row>
    <row r="40" spans="2:13" ht="16.5" x14ac:dyDescent="0.25">
      <c r="B40" s="55"/>
      <c r="C40" s="46"/>
      <c r="D40" s="44"/>
      <c r="E40" s="19" t="s">
        <v>15</v>
      </c>
      <c r="F40" s="20">
        <v>100</v>
      </c>
      <c r="G40" s="20">
        <v>73.099999999999994</v>
      </c>
      <c r="H40" s="20">
        <v>100</v>
      </c>
      <c r="I40" s="20">
        <v>100</v>
      </c>
      <c r="J40" s="20">
        <v>100</v>
      </c>
      <c r="K40" s="20">
        <v>100</v>
      </c>
      <c r="L40" s="20">
        <f t="shared" si="13"/>
        <v>573.1</v>
      </c>
      <c r="M40" s="1"/>
    </row>
    <row r="41" spans="2:13" ht="16.5" x14ac:dyDescent="0.25">
      <c r="B41" s="55"/>
      <c r="C41" s="46"/>
      <c r="D41" s="44"/>
      <c r="E41" s="19" t="s">
        <v>16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f t="shared" si="13"/>
        <v>0</v>
      </c>
      <c r="M41" s="1"/>
    </row>
    <row r="42" spans="2:13" ht="16.5" x14ac:dyDescent="0.25">
      <c r="B42" s="55"/>
      <c r="C42" s="46"/>
      <c r="D42" s="44" t="s">
        <v>23</v>
      </c>
      <c r="E42" s="19" t="s">
        <v>9</v>
      </c>
      <c r="F42" s="20">
        <f t="shared" ref="F42:K42" si="14">SUM(F43:F46)</f>
        <v>0</v>
      </c>
      <c r="G42" s="20">
        <f t="shared" si="14"/>
        <v>0</v>
      </c>
      <c r="H42" s="20">
        <f t="shared" si="14"/>
        <v>0</v>
      </c>
      <c r="I42" s="20">
        <f t="shared" si="14"/>
        <v>0</v>
      </c>
      <c r="J42" s="20">
        <f t="shared" si="14"/>
        <v>0</v>
      </c>
      <c r="K42" s="20">
        <f t="shared" si="14"/>
        <v>0</v>
      </c>
      <c r="L42" s="20">
        <f t="shared" si="13"/>
        <v>0</v>
      </c>
      <c r="M42" s="1"/>
    </row>
    <row r="43" spans="2:13" ht="16.5" x14ac:dyDescent="0.25">
      <c r="B43" s="55"/>
      <c r="C43" s="46"/>
      <c r="D43" s="44"/>
      <c r="E43" s="19" t="s">
        <v>13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f t="shared" si="13"/>
        <v>0</v>
      </c>
      <c r="M43" s="1"/>
    </row>
    <row r="44" spans="2:13" ht="16.5" x14ac:dyDescent="0.25">
      <c r="B44" s="55"/>
      <c r="C44" s="46"/>
      <c r="D44" s="44"/>
      <c r="E44" s="19" t="s">
        <v>14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f t="shared" si="13"/>
        <v>0</v>
      </c>
      <c r="M44" s="1"/>
    </row>
    <row r="45" spans="2:13" ht="16.5" x14ac:dyDescent="0.25">
      <c r="B45" s="55"/>
      <c r="C45" s="46"/>
      <c r="D45" s="44"/>
      <c r="E45" s="19" t="s">
        <v>15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f t="shared" si="13"/>
        <v>0</v>
      </c>
      <c r="M45" s="1"/>
    </row>
    <row r="46" spans="2:13" ht="16.5" x14ac:dyDescent="0.25">
      <c r="B46" s="55"/>
      <c r="C46" s="46"/>
      <c r="D46" s="44"/>
      <c r="E46" s="19" t="s">
        <v>16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f t="shared" si="13"/>
        <v>0</v>
      </c>
      <c r="M46" s="1"/>
    </row>
    <row r="47" spans="2:13" ht="33" customHeight="1" x14ac:dyDescent="0.25">
      <c r="B47" s="55" t="s">
        <v>44</v>
      </c>
      <c r="C47" s="46" t="s">
        <v>24</v>
      </c>
      <c r="D47" s="44" t="s">
        <v>12</v>
      </c>
      <c r="E47" s="19" t="s">
        <v>9</v>
      </c>
      <c r="F47" s="20">
        <f t="shared" ref="F47:K47" si="15">SUM(F48:F51)</f>
        <v>0</v>
      </c>
      <c r="G47" s="20">
        <f t="shared" si="15"/>
        <v>0</v>
      </c>
      <c r="H47" s="20">
        <f t="shared" si="15"/>
        <v>0</v>
      </c>
      <c r="I47" s="20">
        <f t="shared" si="15"/>
        <v>0</v>
      </c>
      <c r="J47" s="20">
        <f t="shared" si="15"/>
        <v>0</v>
      </c>
      <c r="K47" s="20">
        <f t="shared" si="15"/>
        <v>0</v>
      </c>
      <c r="L47" s="20">
        <f t="shared" si="13"/>
        <v>0</v>
      </c>
      <c r="M47" s="1"/>
    </row>
    <row r="48" spans="2:13" ht="16.5" x14ac:dyDescent="0.25">
      <c r="B48" s="55"/>
      <c r="C48" s="46"/>
      <c r="D48" s="44"/>
      <c r="E48" s="19" t="s">
        <v>13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f t="shared" si="13"/>
        <v>0</v>
      </c>
      <c r="M48" s="1"/>
    </row>
    <row r="49" spans="2:13" ht="16.5" x14ac:dyDescent="0.25">
      <c r="B49" s="55"/>
      <c r="C49" s="46"/>
      <c r="D49" s="44"/>
      <c r="E49" s="19" t="s">
        <v>14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f t="shared" si="13"/>
        <v>0</v>
      </c>
      <c r="M49" s="1"/>
    </row>
    <row r="50" spans="2:13" ht="16.5" x14ac:dyDescent="0.25">
      <c r="B50" s="55"/>
      <c r="C50" s="46"/>
      <c r="D50" s="44"/>
      <c r="E50" s="19" t="s">
        <v>15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f t="shared" si="13"/>
        <v>0</v>
      </c>
      <c r="M50" s="1"/>
    </row>
    <row r="51" spans="2:13" ht="16.5" x14ac:dyDescent="0.25">
      <c r="B51" s="55"/>
      <c r="C51" s="46"/>
      <c r="D51" s="44"/>
      <c r="E51" s="19" t="s">
        <v>16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f t="shared" si="13"/>
        <v>0</v>
      </c>
      <c r="M51" s="1"/>
    </row>
    <row r="52" spans="2:13" ht="16.5" x14ac:dyDescent="0.25">
      <c r="B52" s="46" t="s">
        <v>25</v>
      </c>
      <c r="C52" s="46"/>
      <c r="D52" s="46"/>
      <c r="E52" s="19" t="s">
        <v>9</v>
      </c>
      <c r="F52" s="20">
        <f t="shared" ref="F52:K52" si="16">SUM(F53:F56)</f>
        <v>100</v>
      </c>
      <c r="G52" s="20">
        <f t="shared" si="16"/>
        <v>73.099999999999994</v>
      </c>
      <c r="H52" s="20">
        <f t="shared" si="16"/>
        <v>100</v>
      </c>
      <c r="I52" s="20">
        <f t="shared" si="16"/>
        <v>100</v>
      </c>
      <c r="J52" s="20">
        <f t="shared" si="16"/>
        <v>100</v>
      </c>
      <c r="K52" s="20">
        <f t="shared" si="16"/>
        <v>100</v>
      </c>
      <c r="L52" s="20">
        <f t="shared" si="13"/>
        <v>573.1</v>
      </c>
      <c r="M52" s="1"/>
    </row>
    <row r="53" spans="2:13" ht="16.5" x14ac:dyDescent="0.25">
      <c r="B53" s="46"/>
      <c r="C53" s="46"/>
      <c r="D53" s="46"/>
      <c r="E53" s="19" t="s">
        <v>13</v>
      </c>
      <c r="F53" s="20">
        <f t="shared" ref="F53:K56" si="17">SUM(F38+F43+F48)</f>
        <v>0</v>
      </c>
      <c r="G53" s="20">
        <f t="shared" si="17"/>
        <v>0</v>
      </c>
      <c r="H53" s="20">
        <f t="shared" si="17"/>
        <v>0</v>
      </c>
      <c r="I53" s="20">
        <f t="shared" si="17"/>
        <v>0</v>
      </c>
      <c r="J53" s="20">
        <f t="shared" si="17"/>
        <v>0</v>
      </c>
      <c r="K53" s="20">
        <f t="shared" si="17"/>
        <v>0</v>
      </c>
      <c r="L53" s="20">
        <f t="shared" si="13"/>
        <v>0</v>
      </c>
      <c r="M53" s="1"/>
    </row>
    <row r="54" spans="2:13" ht="16.5" x14ac:dyDescent="0.25">
      <c r="B54" s="46"/>
      <c r="C54" s="46"/>
      <c r="D54" s="46"/>
      <c r="E54" s="19" t="s">
        <v>14</v>
      </c>
      <c r="F54" s="20">
        <f t="shared" si="17"/>
        <v>0</v>
      </c>
      <c r="G54" s="20">
        <f t="shared" si="17"/>
        <v>0</v>
      </c>
      <c r="H54" s="20">
        <f t="shared" si="17"/>
        <v>0</v>
      </c>
      <c r="I54" s="20">
        <f t="shared" si="17"/>
        <v>0</v>
      </c>
      <c r="J54" s="20">
        <f t="shared" si="17"/>
        <v>0</v>
      </c>
      <c r="K54" s="20">
        <f t="shared" si="17"/>
        <v>0</v>
      </c>
      <c r="L54" s="20">
        <f t="shared" si="13"/>
        <v>0</v>
      </c>
      <c r="M54" s="1"/>
    </row>
    <row r="55" spans="2:13" ht="16.5" x14ac:dyDescent="0.25">
      <c r="B55" s="46"/>
      <c r="C55" s="46"/>
      <c r="D55" s="46"/>
      <c r="E55" s="19" t="s">
        <v>15</v>
      </c>
      <c r="F55" s="20">
        <f t="shared" si="17"/>
        <v>100</v>
      </c>
      <c r="G55" s="20">
        <f t="shared" si="17"/>
        <v>73.099999999999994</v>
      </c>
      <c r="H55" s="20">
        <f t="shared" si="17"/>
        <v>100</v>
      </c>
      <c r="I55" s="20">
        <f t="shared" si="17"/>
        <v>100</v>
      </c>
      <c r="J55" s="20">
        <f t="shared" si="17"/>
        <v>100</v>
      </c>
      <c r="K55" s="20">
        <f t="shared" si="17"/>
        <v>100</v>
      </c>
      <c r="L55" s="20">
        <f t="shared" si="13"/>
        <v>573.1</v>
      </c>
      <c r="M55" s="1"/>
    </row>
    <row r="56" spans="2:13" ht="16.5" x14ac:dyDescent="0.25">
      <c r="B56" s="46"/>
      <c r="C56" s="46"/>
      <c r="D56" s="46"/>
      <c r="E56" s="19" t="s">
        <v>16</v>
      </c>
      <c r="F56" s="20">
        <f t="shared" si="17"/>
        <v>0</v>
      </c>
      <c r="G56" s="20">
        <f t="shared" si="17"/>
        <v>0</v>
      </c>
      <c r="H56" s="20">
        <f t="shared" si="17"/>
        <v>0</v>
      </c>
      <c r="I56" s="20">
        <f t="shared" si="17"/>
        <v>0</v>
      </c>
      <c r="J56" s="20">
        <f t="shared" si="17"/>
        <v>0</v>
      </c>
      <c r="K56" s="20">
        <f t="shared" si="17"/>
        <v>0</v>
      </c>
      <c r="L56" s="20">
        <f t="shared" si="13"/>
        <v>0</v>
      </c>
      <c r="M56" s="1"/>
    </row>
    <row r="57" spans="2:13" ht="33" customHeight="1" x14ac:dyDescent="0.25">
      <c r="B57" s="53" t="s">
        <v>26</v>
      </c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1"/>
    </row>
    <row r="58" spans="2:13" ht="26.25" customHeight="1" x14ac:dyDescent="0.25">
      <c r="B58" s="55" t="s">
        <v>45</v>
      </c>
      <c r="C58" s="46" t="s">
        <v>27</v>
      </c>
      <c r="D58" s="44" t="s">
        <v>12</v>
      </c>
      <c r="E58" s="19" t="s">
        <v>9</v>
      </c>
      <c r="F58" s="20">
        <f t="shared" ref="F58:K58" si="18">SUM(F59:F62)</f>
        <v>2365</v>
      </c>
      <c r="G58" s="20">
        <f t="shared" si="18"/>
        <v>4045.1</v>
      </c>
      <c r="H58" s="20">
        <f t="shared" si="18"/>
        <v>3069.7</v>
      </c>
      <c r="I58" s="20">
        <f t="shared" si="18"/>
        <v>84.5</v>
      </c>
      <c r="J58" s="20">
        <f t="shared" si="18"/>
        <v>84.5</v>
      </c>
      <c r="K58" s="20">
        <f t="shared" si="18"/>
        <v>84.5</v>
      </c>
      <c r="L58" s="20">
        <f t="shared" ref="L58:L73" si="19">SUM(F58:K58)</f>
        <v>9733.2999999999993</v>
      </c>
      <c r="M58" s="1"/>
    </row>
    <row r="59" spans="2:13" ht="16.5" x14ac:dyDescent="0.25">
      <c r="B59" s="55"/>
      <c r="C59" s="46"/>
      <c r="D59" s="44"/>
      <c r="E59" s="19" t="s">
        <v>13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f t="shared" si="19"/>
        <v>0</v>
      </c>
      <c r="M59" s="1"/>
    </row>
    <row r="60" spans="2:13" ht="16.5" x14ac:dyDescent="0.25">
      <c r="B60" s="55"/>
      <c r="C60" s="46"/>
      <c r="D60" s="44"/>
      <c r="E60" s="19" t="s">
        <v>14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f t="shared" si="19"/>
        <v>0</v>
      </c>
      <c r="M60" s="1"/>
    </row>
    <row r="61" spans="2:13" ht="16.5" x14ac:dyDescent="0.25">
      <c r="B61" s="55"/>
      <c r="C61" s="46"/>
      <c r="D61" s="44"/>
      <c r="E61" s="19" t="s">
        <v>15</v>
      </c>
      <c r="F61" s="20">
        <v>2365</v>
      </c>
      <c r="G61" s="20">
        <v>4045.1</v>
      </c>
      <c r="H61" s="20">
        <v>3069.7</v>
      </c>
      <c r="I61" s="20">
        <v>84.5</v>
      </c>
      <c r="J61" s="20">
        <v>84.5</v>
      </c>
      <c r="K61" s="20">
        <v>84.5</v>
      </c>
      <c r="L61" s="20">
        <f t="shared" si="19"/>
        <v>9733.2999999999993</v>
      </c>
      <c r="M61" s="1"/>
    </row>
    <row r="62" spans="2:13" ht="16.5" x14ac:dyDescent="0.25">
      <c r="B62" s="55"/>
      <c r="C62" s="46"/>
      <c r="D62" s="44"/>
      <c r="E62" s="19" t="s">
        <v>16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f t="shared" si="19"/>
        <v>0</v>
      </c>
      <c r="M62" s="1"/>
    </row>
    <row r="63" spans="2:13" ht="21.75" customHeight="1" x14ac:dyDescent="0.25">
      <c r="B63" s="55"/>
      <c r="C63" s="46"/>
      <c r="D63" s="44" t="s">
        <v>51</v>
      </c>
      <c r="E63" s="19" t="s">
        <v>9</v>
      </c>
      <c r="F63" s="20">
        <f t="shared" ref="F63:K63" si="20">SUM(F64:F67)</f>
        <v>2300</v>
      </c>
      <c r="G63" s="20">
        <f t="shared" si="20"/>
        <v>889.9</v>
      </c>
      <c r="H63" s="20">
        <f t="shared" si="20"/>
        <v>750.1</v>
      </c>
      <c r="I63" s="20">
        <f t="shared" si="20"/>
        <v>0</v>
      </c>
      <c r="J63" s="20">
        <f t="shared" si="20"/>
        <v>0</v>
      </c>
      <c r="K63" s="20">
        <f t="shared" si="20"/>
        <v>0</v>
      </c>
      <c r="L63" s="20">
        <f t="shared" si="19"/>
        <v>3940</v>
      </c>
      <c r="M63" s="1"/>
    </row>
    <row r="64" spans="2:13" ht="16.5" x14ac:dyDescent="0.25">
      <c r="B64" s="55"/>
      <c r="C64" s="46"/>
      <c r="D64" s="44"/>
      <c r="E64" s="19" t="s">
        <v>13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f t="shared" si="19"/>
        <v>0</v>
      </c>
      <c r="M64" s="1"/>
    </row>
    <row r="65" spans="2:13" ht="16.5" x14ac:dyDescent="0.25">
      <c r="B65" s="55"/>
      <c r="C65" s="46"/>
      <c r="D65" s="44"/>
      <c r="E65" s="19" t="s">
        <v>14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f t="shared" si="19"/>
        <v>0</v>
      </c>
      <c r="M65" s="1"/>
    </row>
    <row r="66" spans="2:13" ht="16.5" x14ac:dyDescent="0.25">
      <c r="B66" s="55"/>
      <c r="C66" s="46"/>
      <c r="D66" s="44"/>
      <c r="E66" s="19" t="s">
        <v>15</v>
      </c>
      <c r="F66" s="20">
        <v>2300</v>
      </c>
      <c r="G66" s="20">
        <v>889.9</v>
      </c>
      <c r="H66" s="20">
        <v>750.1</v>
      </c>
      <c r="I66" s="20">
        <v>0</v>
      </c>
      <c r="J66" s="20">
        <v>0</v>
      </c>
      <c r="K66" s="20">
        <v>0</v>
      </c>
      <c r="L66" s="20">
        <f t="shared" si="19"/>
        <v>3940</v>
      </c>
      <c r="M66" s="1"/>
    </row>
    <row r="67" spans="2:13" ht="16.5" x14ac:dyDescent="0.25">
      <c r="B67" s="55"/>
      <c r="C67" s="46"/>
      <c r="D67" s="44"/>
      <c r="E67" s="19" t="s">
        <v>16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f t="shared" si="19"/>
        <v>0</v>
      </c>
      <c r="M67" s="1"/>
    </row>
    <row r="68" spans="2:13" ht="24.75" customHeight="1" x14ac:dyDescent="0.25">
      <c r="B68" s="55"/>
      <c r="C68" s="46"/>
      <c r="D68" s="44" t="s">
        <v>28</v>
      </c>
      <c r="E68" s="19" t="s">
        <v>9</v>
      </c>
      <c r="F68" s="20">
        <f t="shared" ref="F68:K68" si="21">SUM(F69:F72)</f>
        <v>0</v>
      </c>
      <c r="G68" s="20">
        <f t="shared" si="21"/>
        <v>0</v>
      </c>
      <c r="H68" s="20">
        <f t="shared" si="21"/>
        <v>1160.5999999999999</v>
      </c>
      <c r="I68" s="20">
        <f t="shared" si="21"/>
        <v>11513.5</v>
      </c>
      <c r="J68" s="20">
        <f t="shared" si="21"/>
        <v>11513.5</v>
      </c>
      <c r="K68" s="20">
        <f t="shared" si="21"/>
        <v>11513.5</v>
      </c>
      <c r="L68" s="20">
        <f t="shared" si="19"/>
        <v>35701.1</v>
      </c>
      <c r="M68" s="1"/>
    </row>
    <row r="69" spans="2:13" ht="16.5" x14ac:dyDescent="0.25">
      <c r="B69" s="55"/>
      <c r="C69" s="46"/>
      <c r="D69" s="44"/>
      <c r="E69" s="19" t="s">
        <v>13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f t="shared" si="19"/>
        <v>0</v>
      </c>
      <c r="M69" s="1"/>
    </row>
    <row r="70" spans="2:13" ht="16.5" x14ac:dyDescent="0.25">
      <c r="B70" s="55"/>
      <c r="C70" s="46"/>
      <c r="D70" s="44"/>
      <c r="E70" s="19" t="s">
        <v>14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f t="shared" si="19"/>
        <v>0</v>
      </c>
      <c r="M70" s="1"/>
    </row>
    <row r="71" spans="2:13" ht="16.5" x14ac:dyDescent="0.25">
      <c r="B71" s="55"/>
      <c r="C71" s="46"/>
      <c r="D71" s="44"/>
      <c r="E71" s="19" t="s">
        <v>15</v>
      </c>
      <c r="F71" s="20">
        <v>0</v>
      </c>
      <c r="G71" s="20">
        <v>0</v>
      </c>
      <c r="H71" s="20">
        <v>1160.5999999999999</v>
      </c>
      <c r="I71" s="20">
        <v>11513.5</v>
      </c>
      <c r="J71" s="20">
        <v>11513.5</v>
      </c>
      <c r="K71" s="20">
        <v>11513.5</v>
      </c>
      <c r="L71" s="20">
        <f t="shared" si="19"/>
        <v>35701.1</v>
      </c>
      <c r="M71" s="1"/>
    </row>
    <row r="72" spans="2:13" ht="16.5" x14ac:dyDescent="0.25">
      <c r="B72" s="55"/>
      <c r="C72" s="46"/>
      <c r="D72" s="44"/>
      <c r="E72" s="19" t="s">
        <v>16</v>
      </c>
      <c r="F72" s="20">
        <v>0</v>
      </c>
      <c r="G72" s="20">
        <v>0</v>
      </c>
      <c r="H72" s="20">
        <v>0</v>
      </c>
      <c r="I72" s="20">
        <v>0</v>
      </c>
      <c r="J72" s="20">
        <v>0</v>
      </c>
      <c r="K72" s="20">
        <v>0</v>
      </c>
      <c r="L72" s="20">
        <f t="shared" si="19"/>
        <v>0</v>
      </c>
      <c r="M72" s="1"/>
    </row>
    <row r="73" spans="2:13" ht="16.5" x14ac:dyDescent="0.25">
      <c r="B73" s="55" t="s">
        <v>46</v>
      </c>
      <c r="C73" s="46" t="s">
        <v>29</v>
      </c>
      <c r="D73" s="44" t="s">
        <v>12</v>
      </c>
      <c r="E73" s="19" t="s">
        <v>9</v>
      </c>
      <c r="F73" s="20">
        <f>SUM(F74:F77)</f>
        <v>65</v>
      </c>
      <c r="G73" s="20">
        <f>SUM(G74:G77)</f>
        <v>64.599999999999994</v>
      </c>
      <c r="H73" s="20">
        <f t="shared" ref="H73:I73" si="22">SUM(H74:H77)</f>
        <v>43.1</v>
      </c>
      <c r="I73" s="20">
        <f t="shared" si="22"/>
        <v>0</v>
      </c>
      <c r="J73" s="20">
        <f>SUM(J74:J77)</f>
        <v>0</v>
      </c>
      <c r="K73" s="20">
        <f t="shared" ref="K73" si="23">SUM(K74:K77)</f>
        <v>0</v>
      </c>
      <c r="L73" s="20">
        <f t="shared" si="19"/>
        <v>172.7</v>
      </c>
      <c r="M73" s="1"/>
    </row>
    <row r="74" spans="2:13" ht="16.5" x14ac:dyDescent="0.25">
      <c r="B74" s="55"/>
      <c r="C74" s="46"/>
      <c r="D74" s="44"/>
      <c r="E74" s="19" t="s">
        <v>13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f t="shared" ref="L74:L77" si="24">SUM(F74:K74)</f>
        <v>0</v>
      </c>
      <c r="M74" s="1"/>
    </row>
    <row r="75" spans="2:13" ht="16.5" x14ac:dyDescent="0.25">
      <c r="B75" s="55"/>
      <c r="C75" s="46"/>
      <c r="D75" s="44"/>
      <c r="E75" s="19" t="s">
        <v>14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20">
        <f t="shared" si="24"/>
        <v>0</v>
      </c>
      <c r="M75" s="1"/>
    </row>
    <row r="76" spans="2:13" ht="16.5" x14ac:dyDescent="0.25">
      <c r="B76" s="55"/>
      <c r="C76" s="46"/>
      <c r="D76" s="44"/>
      <c r="E76" s="19" t="s">
        <v>15</v>
      </c>
      <c r="F76" s="20">
        <v>65</v>
      </c>
      <c r="G76" s="20">
        <v>64.599999999999994</v>
      </c>
      <c r="H76" s="20">
        <v>43.1</v>
      </c>
      <c r="I76" s="20">
        <v>0</v>
      </c>
      <c r="J76" s="20">
        <v>0</v>
      </c>
      <c r="K76" s="20">
        <v>0</v>
      </c>
      <c r="L76" s="20">
        <f t="shared" si="24"/>
        <v>172.7</v>
      </c>
      <c r="M76" s="1"/>
    </row>
    <row r="77" spans="2:13" ht="16.5" x14ac:dyDescent="0.25">
      <c r="B77" s="55"/>
      <c r="C77" s="46"/>
      <c r="D77" s="44"/>
      <c r="E77" s="19" t="s">
        <v>16</v>
      </c>
      <c r="F77" s="20">
        <v>0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0">
        <f t="shared" si="24"/>
        <v>0</v>
      </c>
      <c r="M77" s="1"/>
    </row>
    <row r="78" spans="2:13" ht="27" customHeight="1" x14ac:dyDescent="0.25">
      <c r="B78" s="55"/>
      <c r="C78" s="46"/>
      <c r="D78" s="44" t="s">
        <v>28</v>
      </c>
      <c r="E78" s="19" t="s">
        <v>9</v>
      </c>
      <c r="F78" s="20">
        <f>SUM(F79:F82)</f>
        <v>0</v>
      </c>
      <c r="G78" s="20">
        <f t="shared" ref="G78:K78" si="25">SUM(G79:G82)</f>
        <v>0</v>
      </c>
      <c r="H78" s="20">
        <f t="shared" si="25"/>
        <v>10.8</v>
      </c>
      <c r="I78" s="9">
        <f>SUM(I79:I82)</f>
        <v>100</v>
      </c>
      <c r="J78" s="9">
        <f t="shared" si="25"/>
        <v>100</v>
      </c>
      <c r="K78" s="9">
        <f t="shared" si="25"/>
        <v>100</v>
      </c>
      <c r="L78" s="9">
        <f>SUM(F78:K78)</f>
        <v>310.8</v>
      </c>
      <c r="M78" s="1"/>
    </row>
    <row r="79" spans="2:13" ht="16.5" x14ac:dyDescent="0.25">
      <c r="B79" s="55"/>
      <c r="C79" s="46"/>
      <c r="D79" s="44"/>
      <c r="E79" s="19" t="s">
        <v>13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>
        <f t="shared" ref="L79:L82" si="26">SUM(F79:K79)</f>
        <v>0</v>
      </c>
      <c r="M79" s="1"/>
    </row>
    <row r="80" spans="2:13" ht="16.5" x14ac:dyDescent="0.25">
      <c r="B80" s="55"/>
      <c r="C80" s="46"/>
      <c r="D80" s="44"/>
      <c r="E80" s="19" t="s">
        <v>14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20">
        <f t="shared" si="26"/>
        <v>0</v>
      </c>
      <c r="M80" s="1"/>
    </row>
    <row r="81" spans="2:13" ht="16.5" x14ac:dyDescent="0.25">
      <c r="B81" s="55"/>
      <c r="C81" s="46"/>
      <c r="D81" s="44"/>
      <c r="E81" s="19" t="s">
        <v>15</v>
      </c>
      <c r="F81" s="20">
        <v>0</v>
      </c>
      <c r="G81" s="20">
        <v>0</v>
      </c>
      <c r="H81" s="20">
        <v>10.8</v>
      </c>
      <c r="I81" s="20">
        <v>100</v>
      </c>
      <c r="J81" s="20">
        <v>100</v>
      </c>
      <c r="K81" s="20">
        <v>100</v>
      </c>
      <c r="L81" s="20">
        <f t="shared" si="26"/>
        <v>310.8</v>
      </c>
      <c r="M81" s="1"/>
    </row>
    <row r="82" spans="2:13" ht="16.5" x14ac:dyDescent="0.25">
      <c r="B82" s="55"/>
      <c r="C82" s="46"/>
      <c r="D82" s="44"/>
      <c r="E82" s="19" t="s">
        <v>16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f t="shared" si="26"/>
        <v>0</v>
      </c>
      <c r="M82" s="1"/>
    </row>
    <row r="83" spans="2:13" ht="33" customHeight="1" x14ac:dyDescent="0.25">
      <c r="B83" s="29" t="s">
        <v>30</v>
      </c>
      <c r="C83" s="30"/>
      <c r="D83" s="31"/>
      <c r="E83" s="19" t="s">
        <v>9</v>
      </c>
      <c r="F83" s="20">
        <f>SUM(F84:F87)</f>
        <v>4730</v>
      </c>
      <c r="G83" s="20">
        <f t="shared" ref="G83:K83" si="27">SUM(G84:G87)</f>
        <v>4999.6000000000004</v>
      </c>
      <c r="H83" s="20">
        <f t="shared" si="27"/>
        <v>5034.3</v>
      </c>
      <c r="I83" s="20">
        <f t="shared" si="27"/>
        <v>11698</v>
      </c>
      <c r="J83" s="20">
        <f t="shared" si="27"/>
        <v>11698</v>
      </c>
      <c r="K83" s="20">
        <f t="shared" si="27"/>
        <v>11698</v>
      </c>
      <c r="L83" s="20">
        <f>SUM(F83:K83)</f>
        <v>49857.9</v>
      </c>
      <c r="M83" s="1"/>
    </row>
    <row r="84" spans="2:13" ht="16.5" x14ac:dyDescent="0.25">
      <c r="B84" s="32"/>
      <c r="C84" s="33"/>
      <c r="D84" s="34"/>
      <c r="E84" s="19" t="s">
        <v>13</v>
      </c>
      <c r="F84" s="20">
        <f>SUM(F59+F64+F69+F74+F79)</f>
        <v>0</v>
      </c>
      <c r="G84" s="20">
        <f t="shared" ref="G84:K84" si="28">SUM(G59+G64+G69+G74+G79)</f>
        <v>0</v>
      </c>
      <c r="H84" s="20">
        <f t="shared" si="28"/>
        <v>0</v>
      </c>
      <c r="I84" s="20">
        <f t="shared" si="28"/>
        <v>0</v>
      </c>
      <c r="J84" s="20">
        <f t="shared" si="28"/>
        <v>0</v>
      </c>
      <c r="K84" s="20">
        <f t="shared" si="28"/>
        <v>0</v>
      </c>
      <c r="L84" s="20">
        <f t="shared" ref="L84:L87" si="29">SUM(F84:K84)</f>
        <v>0</v>
      </c>
      <c r="M84" s="1"/>
    </row>
    <row r="85" spans="2:13" ht="16.5" x14ac:dyDescent="0.25">
      <c r="B85" s="32"/>
      <c r="C85" s="33"/>
      <c r="D85" s="34"/>
      <c r="E85" s="19" t="s">
        <v>14</v>
      </c>
      <c r="F85" s="20">
        <f>SUM(F60+F65+F70+F75+F80)</f>
        <v>0</v>
      </c>
      <c r="G85" s="20">
        <f t="shared" ref="G85:K85" si="30">SUM(G60+G65+G70+G75+G80)</f>
        <v>0</v>
      </c>
      <c r="H85" s="20">
        <f t="shared" si="30"/>
        <v>0</v>
      </c>
      <c r="I85" s="20">
        <f t="shared" si="30"/>
        <v>0</v>
      </c>
      <c r="J85" s="20">
        <f t="shared" si="30"/>
        <v>0</v>
      </c>
      <c r="K85" s="20">
        <f t="shared" si="30"/>
        <v>0</v>
      </c>
      <c r="L85" s="20">
        <f t="shared" si="29"/>
        <v>0</v>
      </c>
      <c r="M85" s="1"/>
    </row>
    <row r="86" spans="2:13" ht="16.5" x14ac:dyDescent="0.25">
      <c r="B86" s="32"/>
      <c r="C86" s="33"/>
      <c r="D86" s="34"/>
      <c r="E86" s="19" t="s">
        <v>15</v>
      </c>
      <c r="F86" s="20">
        <f>SUM(F61+F66+F71+F76+F81)</f>
        <v>4730</v>
      </c>
      <c r="G86" s="20">
        <f t="shared" ref="G86:K86" si="31">SUM(G61+G66+G71+G76+G81)</f>
        <v>4999.6000000000004</v>
      </c>
      <c r="H86" s="20">
        <f t="shared" si="31"/>
        <v>5034.3</v>
      </c>
      <c r="I86" s="20">
        <f t="shared" si="31"/>
        <v>11698</v>
      </c>
      <c r="J86" s="20">
        <f t="shared" si="31"/>
        <v>11698</v>
      </c>
      <c r="K86" s="20">
        <f t="shared" si="31"/>
        <v>11698</v>
      </c>
      <c r="L86" s="20">
        <f t="shared" si="29"/>
        <v>49857.9</v>
      </c>
      <c r="M86" s="1"/>
    </row>
    <row r="87" spans="2:13" ht="16.5" x14ac:dyDescent="0.25">
      <c r="B87" s="35"/>
      <c r="C87" s="36"/>
      <c r="D87" s="37"/>
      <c r="E87" s="19" t="s">
        <v>16</v>
      </c>
      <c r="F87" s="20">
        <f>SUM(F62+F67+F72+F77+F82)</f>
        <v>0</v>
      </c>
      <c r="G87" s="20">
        <f t="shared" ref="G87:K87" si="32">SUM(G62+G67+G72+G77+G82)</f>
        <v>0</v>
      </c>
      <c r="H87" s="20">
        <f t="shared" si="32"/>
        <v>0</v>
      </c>
      <c r="I87" s="20">
        <f t="shared" si="32"/>
        <v>0</v>
      </c>
      <c r="J87" s="20">
        <f t="shared" si="32"/>
        <v>0</v>
      </c>
      <c r="K87" s="20">
        <f t="shared" si="32"/>
        <v>0</v>
      </c>
      <c r="L87" s="20">
        <f t="shared" si="29"/>
        <v>0</v>
      </c>
      <c r="M87" s="1"/>
    </row>
    <row r="88" spans="2:13" ht="33" customHeight="1" x14ac:dyDescent="0.25">
      <c r="B88" s="53" t="s">
        <v>31</v>
      </c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1"/>
    </row>
    <row r="89" spans="2:13" ht="16.5" x14ac:dyDescent="0.25">
      <c r="B89" s="45" t="s">
        <v>47</v>
      </c>
      <c r="C89" s="46" t="s">
        <v>32</v>
      </c>
      <c r="D89" s="26" t="s">
        <v>50</v>
      </c>
      <c r="E89" s="19" t="s">
        <v>9</v>
      </c>
      <c r="F89" s="20">
        <f>SUM(F90:F93)</f>
        <v>0</v>
      </c>
      <c r="G89" s="20">
        <f t="shared" ref="G89:K89" si="33">SUM(G90:G93)</f>
        <v>0</v>
      </c>
      <c r="H89" s="9">
        <f t="shared" si="33"/>
        <v>113382</v>
      </c>
      <c r="I89" s="20">
        <f t="shared" si="33"/>
        <v>102203.5</v>
      </c>
      <c r="J89" s="20">
        <f t="shared" si="33"/>
        <v>102203.5</v>
      </c>
      <c r="K89" s="20">
        <f t="shared" si="33"/>
        <v>102203.5</v>
      </c>
      <c r="L89" s="10">
        <f>SUM(F89:K89)</f>
        <v>419992.5</v>
      </c>
      <c r="M89" s="5"/>
    </row>
    <row r="90" spans="2:13" ht="16.5" x14ac:dyDescent="0.25">
      <c r="B90" s="45"/>
      <c r="C90" s="46"/>
      <c r="D90" s="27"/>
      <c r="E90" s="19" t="s">
        <v>13</v>
      </c>
      <c r="F90" s="20">
        <v>0</v>
      </c>
      <c r="G90" s="20">
        <v>0</v>
      </c>
      <c r="H90" s="9">
        <v>1826.5</v>
      </c>
      <c r="I90" s="20">
        <v>0</v>
      </c>
      <c r="J90" s="20">
        <v>0</v>
      </c>
      <c r="K90" s="20">
        <v>0</v>
      </c>
      <c r="L90" s="10">
        <f t="shared" ref="L90:L93" si="34">SUM(F90:K90)</f>
        <v>1826.5</v>
      </c>
      <c r="M90" s="1"/>
    </row>
    <row r="91" spans="2:13" ht="16.5" x14ac:dyDescent="0.25">
      <c r="B91" s="45"/>
      <c r="C91" s="46"/>
      <c r="D91" s="27"/>
      <c r="E91" s="19" t="s">
        <v>14</v>
      </c>
      <c r="F91" s="20">
        <v>0</v>
      </c>
      <c r="G91" s="20">
        <v>0</v>
      </c>
      <c r="H91" s="9">
        <v>50244</v>
      </c>
      <c r="I91" s="10">
        <v>51274.400000000001</v>
      </c>
      <c r="J91" s="10">
        <v>51274.400000000001</v>
      </c>
      <c r="K91" s="10">
        <v>51274.400000000001</v>
      </c>
      <c r="L91" s="10">
        <f t="shared" si="34"/>
        <v>204067.19999999998</v>
      </c>
      <c r="M91" s="5"/>
    </row>
    <row r="92" spans="2:13" ht="16.5" x14ac:dyDescent="0.25">
      <c r="B92" s="45"/>
      <c r="C92" s="46"/>
      <c r="D92" s="27"/>
      <c r="E92" s="19" t="s">
        <v>15</v>
      </c>
      <c r="F92" s="20">
        <v>0</v>
      </c>
      <c r="G92" s="20">
        <v>0</v>
      </c>
      <c r="H92" s="9">
        <v>61311.5</v>
      </c>
      <c r="I92" s="10">
        <f>4100.3+46828.8</f>
        <v>50929.100000000006</v>
      </c>
      <c r="J92" s="10">
        <f t="shared" ref="J92:K92" si="35">4100.3+46828.8</f>
        <v>50929.100000000006</v>
      </c>
      <c r="K92" s="10">
        <f t="shared" si="35"/>
        <v>50929.100000000006</v>
      </c>
      <c r="L92" s="10">
        <f t="shared" si="34"/>
        <v>214098.80000000002</v>
      </c>
      <c r="M92" s="5"/>
    </row>
    <row r="93" spans="2:13" ht="16.5" x14ac:dyDescent="0.25">
      <c r="B93" s="45"/>
      <c r="C93" s="46"/>
      <c r="D93" s="28"/>
      <c r="E93" s="19" t="s">
        <v>16</v>
      </c>
      <c r="F93" s="20">
        <v>0</v>
      </c>
      <c r="G93" s="20">
        <v>0</v>
      </c>
      <c r="H93" s="9">
        <v>0</v>
      </c>
      <c r="I93" s="10">
        <v>0</v>
      </c>
      <c r="J93" s="10">
        <v>0</v>
      </c>
      <c r="K93" s="10">
        <v>0</v>
      </c>
      <c r="L93" s="10">
        <f t="shared" si="34"/>
        <v>0</v>
      </c>
      <c r="M93" s="1"/>
    </row>
    <row r="94" spans="2:13" ht="25.5" customHeight="1" x14ac:dyDescent="0.25">
      <c r="B94" s="45" t="s">
        <v>48</v>
      </c>
      <c r="C94" s="46" t="s">
        <v>33</v>
      </c>
      <c r="D94" s="44" t="s">
        <v>51</v>
      </c>
      <c r="E94" s="19" t="s">
        <v>9</v>
      </c>
      <c r="F94" s="20">
        <f>SUM(F95:F98)</f>
        <v>0</v>
      </c>
      <c r="G94" s="20">
        <f t="shared" ref="G94:K94" si="36">SUM(G95:G98)</f>
        <v>0</v>
      </c>
      <c r="H94" s="20">
        <f t="shared" si="36"/>
        <v>124707.3</v>
      </c>
      <c r="I94" s="20">
        <f t="shared" si="36"/>
        <v>126018.6</v>
      </c>
      <c r="J94" s="20">
        <f t="shared" si="36"/>
        <v>126018.6</v>
      </c>
      <c r="K94" s="10">
        <f t="shared" si="36"/>
        <v>126018.6</v>
      </c>
      <c r="L94" s="10">
        <f>SUM(F94:K94)</f>
        <v>502763.1</v>
      </c>
      <c r="M94" s="5"/>
    </row>
    <row r="95" spans="2:13" ht="16.5" x14ac:dyDescent="0.25">
      <c r="B95" s="45"/>
      <c r="C95" s="46"/>
      <c r="D95" s="44"/>
      <c r="E95" s="19" t="s">
        <v>13</v>
      </c>
      <c r="F95" s="20">
        <v>0</v>
      </c>
      <c r="G95" s="20">
        <v>0</v>
      </c>
      <c r="H95" s="20">
        <v>0</v>
      </c>
      <c r="I95" s="10">
        <v>0</v>
      </c>
      <c r="J95" s="10">
        <v>0</v>
      </c>
      <c r="K95" s="10">
        <v>0</v>
      </c>
      <c r="L95" s="10">
        <f t="shared" ref="L95:L98" si="37">SUM(F95:K95)</f>
        <v>0</v>
      </c>
      <c r="M95" s="1"/>
    </row>
    <row r="96" spans="2:13" ht="16.5" x14ac:dyDescent="0.25">
      <c r="B96" s="45"/>
      <c r="C96" s="46"/>
      <c r="D96" s="44"/>
      <c r="E96" s="19" t="s">
        <v>14</v>
      </c>
      <c r="F96" s="20">
        <v>0</v>
      </c>
      <c r="G96" s="20">
        <v>0</v>
      </c>
      <c r="H96" s="20">
        <v>0</v>
      </c>
      <c r="I96" s="10">
        <v>0</v>
      </c>
      <c r="J96" s="10">
        <v>0</v>
      </c>
      <c r="K96" s="10">
        <v>0</v>
      </c>
      <c r="L96" s="10">
        <f t="shared" si="37"/>
        <v>0</v>
      </c>
      <c r="M96" s="1"/>
    </row>
    <row r="97" spans="2:13" ht="16.5" x14ac:dyDescent="0.25">
      <c r="B97" s="45"/>
      <c r="C97" s="46"/>
      <c r="D97" s="44"/>
      <c r="E97" s="19" t="s">
        <v>15</v>
      </c>
      <c r="F97" s="20">
        <v>0</v>
      </c>
      <c r="G97" s="20">
        <v>0</v>
      </c>
      <c r="H97" s="20">
        <v>124707.3</v>
      </c>
      <c r="I97" s="10">
        <v>126018.6</v>
      </c>
      <c r="J97" s="10">
        <v>126018.6</v>
      </c>
      <c r="K97" s="10">
        <v>126018.6</v>
      </c>
      <c r="L97" s="10">
        <f t="shared" si="37"/>
        <v>502763.1</v>
      </c>
      <c r="M97" s="5"/>
    </row>
    <row r="98" spans="2:13" ht="15" customHeight="1" x14ac:dyDescent="0.25">
      <c r="B98" s="45"/>
      <c r="C98" s="46"/>
      <c r="D98" s="44"/>
      <c r="E98" s="19" t="s">
        <v>16</v>
      </c>
      <c r="F98" s="20">
        <v>0</v>
      </c>
      <c r="G98" s="20">
        <v>0</v>
      </c>
      <c r="H98" s="20">
        <v>0</v>
      </c>
      <c r="I98" s="10">
        <v>0</v>
      </c>
      <c r="J98" s="10">
        <v>0</v>
      </c>
      <c r="K98" s="10">
        <v>0</v>
      </c>
      <c r="L98" s="10">
        <f t="shared" si="37"/>
        <v>0</v>
      </c>
      <c r="M98" s="1"/>
    </row>
    <row r="99" spans="2:13" ht="21" customHeight="1" x14ac:dyDescent="0.25">
      <c r="B99" s="41" t="s">
        <v>49</v>
      </c>
      <c r="C99" s="38" t="s">
        <v>56</v>
      </c>
      <c r="D99" s="44" t="s">
        <v>28</v>
      </c>
      <c r="E99" s="19" t="s">
        <v>9</v>
      </c>
      <c r="F99" s="20">
        <f>SUM(F100:F103)</f>
        <v>0</v>
      </c>
      <c r="G99" s="20">
        <f t="shared" ref="G99:K99" si="38">SUM(G100:G103)</f>
        <v>0</v>
      </c>
      <c r="H99" s="20">
        <f t="shared" si="38"/>
        <v>5646.3</v>
      </c>
      <c r="I99" s="20">
        <f t="shared" si="38"/>
        <v>60002.6</v>
      </c>
      <c r="J99" s="20">
        <f t="shared" si="38"/>
        <v>60002.6</v>
      </c>
      <c r="K99" s="20">
        <f t="shared" si="38"/>
        <v>60002.6</v>
      </c>
      <c r="L99" s="10">
        <f>SUM(F99:K99)</f>
        <v>185654.1</v>
      </c>
      <c r="M99" s="1"/>
    </row>
    <row r="100" spans="2:13" ht="20.25" customHeight="1" x14ac:dyDescent="0.25">
      <c r="B100" s="42"/>
      <c r="C100" s="39"/>
      <c r="D100" s="44"/>
      <c r="E100" s="19" t="s">
        <v>13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10">
        <f t="shared" ref="L100:L103" si="39">SUM(F100:K100)</f>
        <v>0</v>
      </c>
      <c r="M100" s="1"/>
    </row>
    <row r="101" spans="2:13" ht="16.5" x14ac:dyDescent="0.25">
      <c r="B101" s="42"/>
      <c r="C101" s="39"/>
      <c r="D101" s="44"/>
      <c r="E101" s="19" t="s">
        <v>14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10">
        <f t="shared" si="39"/>
        <v>0</v>
      </c>
      <c r="M101" s="1"/>
    </row>
    <row r="102" spans="2:13" ht="16.5" x14ac:dyDescent="0.25">
      <c r="B102" s="42"/>
      <c r="C102" s="39"/>
      <c r="D102" s="44"/>
      <c r="E102" s="19" t="s">
        <v>15</v>
      </c>
      <c r="F102" s="20">
        <v>0</v>
      </c>
      <c r="G102" s="20">
        <v>0</v>
      </c>
      <c r="H102" s="20">
        <v>5646.3</v>
      </c>
      <c r="I102" s="10">
        <v>60002.6</v>
      </c>
      <c r="J102" s="10">
        <v>60002.6</v>
      </c>
      <c r="K102" s="10">
        <v>60002.6</v>
      </c>
      <c r="L102" s="10">
        <f t="shared" si="39"/>
        <v>185654.1</v>
      </c>
      <c r="M102" s="1"/>
    </row>
    <row r="103" spans="2:13" ht="16.5" x14ac:dyDescent="0.25">
      <c r="B103" s="43"/>
      <c r="C103" s="40"/>
      <c r="D103" s="44"/>
      <c r="E103" s="19" t="s">
        <v>16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10">
        <f t="shared" si="39"/>
        <v>0</v>
      </c>
      <c r="M103" s="1"/>
    </row>
    <row r="104" spans="2:13" ht="16.5" x14ac:dyDescent="0.25">
      <c r="B104" s="44" t="s">
        <v>34</v>
      </c>
      <c r="C104" s="44"/>
      <c r="D104" s="44"/>
      <c r="E104" s="19" t="s">
        <v>9</v>
      </c>
      <c r="F104" s="20">
        <f>SUM(F105:F108)</f>
        <v>0</v>
      </c>
      <c r="G104" s="20">
        <f t="shared" ref="G104:K104" si="40">SUM(G105:G108)</f>
        <v>0</v>
      </c>
      <c r="H104" s="20">
        <f t="shared" si="40"/>
        <v>243735.59999999998</v>
      </c>
      <c r="I104" s="20">
        <f t="shared" si="40"/>
        <v>288224.7</v>
      </c>
      <c r="J104" s="20">
        <f t="shared" si="40"/>
        <v>288224.7</v>
      </c>
      <c r="K104" s="20">
        <f t="shared" si="40"/>
        <v>288224.7</v>
      </c>
      <c r="L104" s="10">
        <f>SUM(F104:K104)</f>
        <v>1108409.7</v>
      </c>
      <c r="M104" s="1"/>
    </row>
    <row r="105" spans="2:13" ht="16.5" x14ac:dyDescent="0.25">
      <c r="B105" s="44"/>
      <c r="C105" s="44"/>
      <c r="D105" s="44"/>
      <c r="E105" s="19" t="s">
        <v>13</v>
      </c>
      <c r="F105" s="20">
        <f>F90+F95+F100</f>
        <v>0</v>
      </c>
      <c r="G105" s="20">
        <f t="shared" ref="G105:K105" si="41">G90+G95+G100</f>
        <v>0</v>
      </c>
      <c r="H105" s="20">
        <f t="shared" si="41"/>
        <v>1826.5</v>
      </c>
      <c r="I105" s="20">
        <f t="shared" si="41"/>
        <v>0</v>
      </c>
      <c r="J105" s="20">
        <f t="shared" si="41"/>
        <v>0</v>
      </c>
      <c r="K105" s="20">
        <f t="shared" si="41"/>
        <v>0</v>
      </c>
      <c r="L105" s="10">
        <f t="shared" ref="L105:L108" si="42">SUM(F105:K105)</f>
        <v>1826.5</v>
      </c>
      <c r="M105" s="1"/>
    </row>
    <row r="106" spans="2:13" ht="16.5" x14ac:dyDescent="0.25">
      <c r="B106" s="44"/>
      <c r="C106" s="44"/>
      <c r="D106" s="44"/>
      <c r="E106" s="19" t="s">
        <v>14</v>
      </c>
      <c r="F106" s="20">
        <f t="shared" ref="F106:K108" si="43">F91+F96+F101</f>
        <v>0</v>
      </c>
      <c r="G106" s="20">
        <f t="shared" si="43"/>
        <v>0</v>
      </c>
      <c r="H106" s="20">
        <f t="shared" si="43"/>
        <v>50244</v>
      </c>
      <c r="I106" s="20">
        <f t="shared" si="43"/>
        <v>51274.400000000001</v>
      </c>
      <c r="J106" s="20">
        <f t="shared" si="43"/>
        <v>51274.400000000001</v>
      </c>
      <c r="K106" s="20">
        <f t="shared" si="43"/>
        <v>51274.400000000001</v>
      </c>
      <c r="L106" s="10">
        <f t="shared" si="42"/>
        <v>204067.19999999998</v>
      </c>
      <c r="M106" s="1"/>
    </row>
    <row r="107" spans="2:13" ht="16.5" x14ac:dyDescent="0.25">
      <c r="B107" s="44"/>
      <c r="C107" s="44"/>
      <c r="D107" s="44"/>
      <c r="E107" s="19" t="s">
        <v>15</v>
      </c>
      <c r="F107" s="20">
        <f t="shared" si="43"/>
        <v>0</v>
      </c>
      <c r="G107" s="20">
        <f t="shared" si="43"/>
        <v>0</v>
      </c>
      <c r="H107" s="20">
        <f t="shared" si="43"/>
        <v>191665.09999999998</v>
      </c>
      <c r="I107" s="20">
        <f t="shared" si="43"/>
        <v>236950.30000000002</v>
      </c>
      <c r="J107" s="20">
        <f t="shared" si="43"/>
        <v>236950.30000000002</v>
      </c>
      <c r="K107" s="20">
        <f t="shared" si="43"/>
        <v>236950.30000000002</v>
      </c>
      <c r="L107" s="10">
        <f>SUM(F107:K107)</f>
        <v>902516.00000000012</v>
      </c>
      <c r="M107" s="1"/>
    </row>
    <row r="108" spans="2:13" ht="16.5" x14ac:dyDescent="0.25">
      <c r="B108" s="44"/>
      <c r="C108" s="44"/>
      <c r="D108" s="44"/>
      <c r="E108" s="19" t="s">
        <v>16</v>
      </c>
      <c r="F108" s="20">
        <f t="shared" si="43"/>
        <v>0</v>
      </c>
      <c r="G108" s="20">
        <f t="shared" si="43"/>
        <v>0</v>
      </c>
      <c r="H108" s="20">
        <f t="shared" si="43"/>
        <v>0</v>
      </c>
      <c r="I108" s="20">
        <f t="shared" si="43"/>
        <v>0</v>
      </c>
      <c r="J108" s="20">
        <f t="shared" si="43"/>
        <v>0</v>
      </c>
      <c r="K108" s="20">
        <f t="shared" si="43"/>
        <v>0</v>
      </c>
      <c r="L108" s="10">
        <f t="shared" si="42"/>
        <v>0</v>
      </c>
      <c r="M108" s="1"/>
    </row>
    <row r="109" spans="2:13" ht="82.5" customHeight="1" x14ac:dyDescent="0.25">
      <c r="B109" s="53" t="s">
        <v>35</v>
      </c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1"/>
    </row>
    <row r="110" spans="2:13" ht="36.75" customHeight="1" x14ac:dyDescent="0.25">
      <c r="B110" s="55" t="s">
        <v>52</v>
      </c>
      <c r="C110" s="26" t="s">
        <v>72</v>
      </c>
      <c r="D110" s="44" t="s">
        <v>73</v>
      </c>
      <c r="E110" s="19" t="s">
        <v>9</v>
      </c>
      <c r="F110" s="20">
        <f>SUM(F111:F114)</f>
        <v>0</v>
      </c>
      <c r="G110" s="20">
        <f t="shared" ref="G110:K110" si="44">SUM(G111:G114)</f>
        <v>0</v>
      </c>
      <c r="H110" s="20">
        <f t="shared" si="44"/>
        <v>95136.2</v>
      </c>
      <c r="I110" s="20">
        <f>SUM(I111:I114)</f>
        <v>102715.8</v>
      </c>
      <c r="J110" s="20">
        <f t="shared" si="44"/>
        <v>102715.8</v>
      </c>
      <c r="K110" s="20">
        <f t="shared" si="44"/>
        <v>102715.8</v>
      </c>
      <c r="L110" s="20">
        <f>SUM(F110:K110)</f>
        <v>403283.6</v>
      </c>
      <c r="M110" s="1"/>
    </row>
    <row r="111" spans="2:13" ht="42.75" customHeight="1" x14ac:dyDescent="0.25">
      <c r="B111" s="55"/>
      <c r="C111" s="27"/>
      <c r="D111" s="44"/>
      <c r="E111" s="19" t="s">
        <v>13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f t="shared" ref="L111:L114" si="45">SUM(F111:K111)</f>
        <v>0</v>
      </c>
      <c r="M111" s="1"/>
    </row>
    <row r="112" spans="2:13" ht="76.5" customHeight="1" x14ac:dyDescent="0.25">
      <c r="B112" s="55"/>
      <c r="C112" s="27"/>
      <c r="D112" s="44"/>
      <c r="E112" s="19" t="s">
        <v>14</v>
      </c>
      <c r="F112" s="20">
        <v>0</v>
      </c>
      <c r="G112" s="20">
        <v>0</v>
      </c>
      <c r="H112" s="20">
        <v>86570.8</v>
      </c>
      <c r="I112" s="20">
        <v>92136.1</v>
      </c>
      <c r="J112" s="20">
        <v>92136.1</v>
      </c>
      <c r="K112" s="20">
        <v>92136.1</v>
      </c>
      <c r="L112" s="20">
        <f t="shared" si="45"/>
        <v>362979.1</v>
      </c>
      <c r="M112" s="1"/>
    </row>
    <row r="113" spans="2:13" ht="76.5" customHeight="1" x14ac:dyDescent="0.25">
      <c r="B113" s="55"/>
      <c r="C113" s="27"/>
      <c r="D113" s="44"/>
      <c r="E113" s="19" t="s">
        <v>15</v>
      </c>
      <c r="F113" s="20">
        <v>0</v>
      </c>
      <c r="G113" s="20">
        <v>0</v>
      </c>
      <c r="H113" s="20">
        <v>8565.4</v>
      </c>
      <c r="I113" s="20">
        <f>10574.8+4.9</f>
        <v>10579.699999999999</v>
      </c>
      <c r="J113" s="20">
        <f t="shared" ref="J113:K113" si="46">10574.8+4.9</f>
        <v>10579.699999999999</v>
      </c>
      <c r="K113" s="20">
        <f t="shared" si="46"/>
        <v>10579.699999999999</v>
      </c>
      <c r="L113" s="20">
        <f t="shared" si="45"/>
        <v>40304.499999999993</v>
      </c>
      <c r="M113" s="1"/>
    </row>
    <row r="114" spans="2:13" ht="76.5" customHeight="1" x14ac:dyDescent="0.25">
      <c r="B114" s="55"/>
      <c r="C114" s="28"/>
      <c r="D114" s="44"/>
      <c r="E114" s="19" t="s">
        <v>16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>
        <f t="shared" si="45"/>
        <v>0</v>
      </c>
      <c r="M114" s="1"/>
    </row>
    <row r="115" spans="2:13" ht="16.5" x14ac:dyDescent="0.25">
      <c r="B115" s="46" t="s">
        <v>36</v>
      </c>
      <c r="C115" s="46"/>
      <c r="D115" s="46"/>
      <c r="E115" s="19" t="s">
        <v>9</v>
      </c>
      <c r="F115" s="20">
        <f>SUM(F116:F119)</f>
        <v>0</v>
      </c>
      <c r="G115" s="20">
        <f t="shared" ref="G115:K115" si="47">SUM(G116:G119)</f>
        <v>0</v>
      </c>
      <c r="H115" s="20">
        <f t="shared" si="47"/>
        <v>95136.2</v>
      </c>
      <c r="I115" s="20">
        <f t="shared" si="47"/>
        <v>102715.8</v>
      </c>
      <c r="J115" s="20">
        <f t="shared" si="47"/>
        <v>102715.8</v>
      </c>
      <c r="K115" s="20">
        <f t="shared" si="47"/>
        <v>102715.8</v>
      </c>
      <c r="L115" s="20">
        <f>SUM(F115:K115)</f>
        <v>403283.6</v>
      </c>
      <c r="M115" s="1"/>
    </row>
    <row r="116" spans="2:13" ht="16.5" x14ac:dyDescent="0.25">
      <c r="B116" s="46"/>
      <c r="C116" s="46"/>
      <c r="D116" s="46"/>
      <c r="E116" s="19" t="s">
        <v>13</v>
      </c>
      <c r="F116" s="20">
        <f>F111</f>
        <v>0</v>
      </c>
      <c r="G116" s="20">
        <f t="shared" ref="G116:K116" si="48">G111</f>
        <v>0</v>
      </c>
      <c r="H116" s="20">
        <f t="shared" si="48"/>
        <v>0</v>
      </c>
      <c r="I116" s="20">
        <f t="shared" si="48"/>
        <v>0</v>
      </c>
      <c r="J116" s="20">
        <f t="shared" si="48"/>
        <v>0</v>
      </c>
      <c r="K116" s="20">
        <f t="shared" si="48"/>
        <v>0</v>
      </c>
      <c r="L116" s="20">
        <f t="shared" ref="L116:L119" si="49">SUM(F116:K116)</f>
        <v>0</v>
      </c>
      <c r="M116" s="1"/>
    </row>
    <row r="117" spans="2:13" ht="16.5" x14ac:dyDescent="0.25">
      <c r="B117" s="46"/>
      <c r="C117" s="46"/>
      <c r="D117" s="46"/>
      <c r="E117" s="19" t="s">
        <v>14</v>
      </c>
      <c r="F117" s="20">
        <f t="shared" ref="F117:K119" si="50">F112</f>
        <v>0</v>
      </c>
      <c r="G117" s="20">
        <f t="shared" si="50"/>
        <v>0</v>
      </c>
      <c r="H117" s="20">
        <f t="shared" si="50"/>
        <v>86570.8</v>
      </c>
      <c r="I117" s="20">
        <f t="shared" si="50"/>
        <v>92136.1</v>
      </c>
      <c r="J117" s="20">
        <f t="shared" si="50"/>
        <v>92136.1</v>
      </c>
      <c r="K117" s="20">
        <f t="shared" si="50"/>
        <v>92136.1</v>
      </c>
      <c r="L117" s="20">
        <f t="shared" si="49"/>
        <v>362979.1</v>
      </c>
      <c r="M117" s="1"/>
    </row>
    <row r="118" spans="2:13" ht="16.5" x14ac:dyDescent="0.25">
      <c r="B118" s="46"/>
      <c r="C118" s="46"/>
      <c r="D118" s="46"/>
      <c r="E118" s="19" t="s">
        <v>15</v>
      </c>
      <c r="F118" s="20">
        <f t="shared" si="50"/>
        <v>0</v>
      </c>
      <c r="G118" s="20">
        <f t="shared" si="50"/>
        <v>0</v>
      </c>
      <c r="H118" s="20">
        <f t="shared" si="50"/>
        <v>8565.4</v>
      </c>
      <c r="I118" s="20">
        <f t="shared" si="50"/>
        <v>10579.699999999999</v>
      </c>
      <c r="J118" s="20">
        <f t="shared" si="50"/>
        <v>10579.699999999999</v>
      </c>
      <c r="K118" s="20">
        <f t="shared" si="50"/>
        <v>10579.699999999999</v>
      </c>
      <c r="L118" s="20">
        <f t="shared" si="49"/>
        <v>40304.499999999993</v>
      </c>
      <c r="M118" s="1"/>
    </row>
    <row r="119" spans="2:13" ht="16.5" x14ac:dyDescent="0.25">
      <c r="B119" s="46"/>
      <c r="C119" s="46"/>
      <c r="D119" s="46"/>
      <c r="E119" s="19" t="s">
        <v>16</v>
      </c>
      <c r="F119" s="20">
        <f t="shared" si="50"/>
        <v>0</v>
      </c>
      <c r="G119" s="20">
        <f t="shared" si="50"/>
        <v>0</v>
      </c>
      <c r="H119" s="20">
        <f t="shared" si="50"/>
        <v>0</v>
      </c>
      <c r="I119" s="20">
        <f t="shared" si="50"/>
        <v>0</v>
      </c>
      <c r="J119" s="20">
        <f t="shared" si="50"/>
        <v>0</v>
      </c>
      <c r="K119" s="20">
        <f t="shared" si="50"/>
        <v>0</v>
      </c>
      <c r="L119" s="20">
        <f t="shared" si="49"/>
        <v>0</v>
      </c>
      <c r="M119" s="1"/>
    </row>
    <row r="120" spans="2:13" ht="16.5" x14ac:dyDescent="0.25">
      <c r="B120" s="46" t="s">
        <v>37</v>
      </c>
      <c r="C120" s="46"/>
      <c r="D120" s="44" t="s">
        <v>12</v>
      </c>
      <c r="E120" s="19" t="s">
        <v>9</v>
      </c>
      <c r="F120" s="20">
        <f>SUM(F121:F124)</f>
        <v>3349.1</v>
      </c>
      <c r="G120" s="20">
        <f t="shared" ref="G120:K120" si="51">SUM(G121:G124)</f>
        <v>4908.5</v>
      </c>
      <c r="H120" s="10">
        <f t="shared" si="51"/>
        <v>117393.60000000001</v>
      </c>
      <c r="I120" s="10">
        <f t="shared" si="51"/>
        <v>103186.80000000002</v>
      </c>
      <c r="J120" s="10">
        <f t="shared" si="51"/>
        <v>103186.80000000002</v>
      </c>
      <c r="K120" s="10">
        <f t="shared" si="51"/>
        <v>103186.80000000002</v>
      </c>
      <c r="L120" s="10">
        <f>SUM(F120:K120)</f>
        <v>435211.60000000009</v>
      </c>
      <c r="M120" s="5"/>
    </row>
    <row r="121" spans="2:13" ht="16.5" x14ac:dyDescent="0.25">
      <c r="B121" s="46"/>
      <c r="C121" s="46"/>
      <c r="D121" s="44"/>
      <c r="E121" s="19" t="s">
        <v>13</v>
      </c>
      <c r="F121" s="20">
        <f>F12+F17+F22+F38+F48+F59+F74+F90</f>
        <v>0</v>
      </c>
      <c r="G121" s="20">
        <f t="shared" ref="G121:K121" si="52">G12+G17+G22+G38+G48+G59+G74+G90</f>
        <v>0</v>
      </c>
      <c r="H121" s="10">
        <f t="shared" si="52"/>
        <v>1826.5</v>
      </c>
      <c r="I121" s="10">
        <f t="shared" si="52"/>
        <v>0</v>
      </c>
      <c r="J121" s="10">
        <f t="shared" si="52"/>
        <v>0</v>
      </c>
      <c r="K121" s="10">
        <f t="shared" si="52"/>
        <v>0</v>
      </c>
      <c r="L121" s="10">
        <f t="shared" ref="L121:L124" si="53">SUM(F121:K121)</f>
        <v>1826.5</v>
      </c>
      <c r="M121" s="1"/>
    </row>
    <row r="122" spans="2:13" ht="16.5" x14ac:dyDescent="0.25">
      <c r="B122" s="46"/>
      <c r="C122" s="46"/>
      <c r="D122" s="44"/>
      <c r="E122" s="19" t="s">
        <v>14</v>
      </c>
      <c r="F122" s="20">
        <f t="shared" ref="F122:K124" si="54">F13+F18+F23+F39+F49+F60+F75+F91</f>
        <v>0</v>
      </c>
      <c r="G122" s="20">
        <f t="shared" si="54"/>
        <v>0</v>
      </c>
      <c r="H122" s="10">
        <f t="shared" si="54"/>
        <v>50244</v>
      </c>
      <c r="I122" s="10">
        <f t="shared" si="54"/>
        <v>51274.400000000001</v>
      </c>
      <c r="J122" s="10">
        <f t="shared" si="54"/>
        <v>51274.400000000001</v>
      </c>
      <c r="K122" s="10">
        <f t="shared" si="54"/>
        <v>51274.400000000001</v>
      </c>
      <c r="L122" s="10">
        <f t="shared" si="53"/>
        <v>204067.19999999998</v>
      </c>
      <c r="M122" s="1"/>
    </row>
    <row r="123" spans="2:13" ht="16.5" x14ac:dyDescent="0.25">
      <c r="B123" s="46"/>
      <c r="C123" s="46"/>
      <c r="D123" s="44"/>
      <c r="E123" s="19" t="s">
        <v>15</v>
      </c>
      <c r="F123" s="20">
        <f>F14+F19+F24+F40+F50+F61+F76+F92</f>
        <v>3349.1</v>
      </c>
      <c r="G123" s="20">
        <f t="shared" si="54"/>
        <v>4908.5</v>
      </c>
      <c r="H123" s="10">
        <f t="shared" si="54"/>
        <v>65323.1</v>
      </c>
      <c r="I123" s="10">
        <f t="shared" si="54"/>
        <v>51912.400000000009</v>
      </c>
      <c r="J123" s="10">
        <f t="shared" si="54"/>
        <v>51912.400000000009</v>
      </c>
      <c r="K123" s="10">
        <f t="shared" si="54"/>
        <v>51912.400000000009</v>
      </c>
      <c r="L123" s="10">
        <f t="shared" si="53"/>
        <v>229317.90000000002</v>
      </c>
      <c r="M123" s="5"/>
    </row>
    <row r="124" spans="2:13" ht="16.5" x14ac:dyDescent="0.25">
      <c r="B124" s="46"/>
      <c r="C124" s="46"/>
      <c r="D124" s="44"/>
      <c r="E124" s="19" t="s">
        <v>16</v>
      </c>
      <c r="F124" s="20">
        <f t="shared" si="54"/>
        <v>0</v>
      </c>
      <c r="G124" s="20">
        <f t="shared" si="54"/>
        <v>0</v>
      </c>
      <c r="H124" s="10">
        <f t="shared" si="54"/>
        <v>0</v>
      </c>
      <c r="I124" s="10">
        <f t="shared" si="54"/>
        <v>0</v>
      </c>
      <c r="J124" s="10">
        <f t="shared" si="54"/>
        <v>0</v>
      </c>
      <c r="K124" s="10">
        <f t="shared" si="54"/>
        <v>0</v>
      </c>
      <c r="L124" s="10">
        <f t="shared" si="53"/>
        <v>0</v>
      </c>
      <c r="M124" s="1"/>
    </row>
    <row r="125" spans="2:13" ht="16.5" x14ac:dyDescent="0.25">
      <c r="B125" s="46"/>
      <c r="C125" s="46"/>
      <c r="D125" s="44" t="s">
        <v>19</v>
      </c>
      <c r="E125" s="19" t="s">
        <v>9</v>
      </c>
      <c r="F125" s="20">
        <f>SUM(F126:F129)</f>
        <v>0</v>
      </c>
      <c r="G125" s="20">
        <f t="shared" ref="G125:K125" si="55">SUM(G126:G129)</f>
        <v>0</v>
      </c>
      <c r="H125" s="10">
        <f t="shared" si="55"/>
        <v>0</v>
      </c>
      <c r="I125" s="10">
        <f t="shared" si="55"/>
        <v>0</v>
      </c>
      <c r="J125" s="10">
        <f t="shared" si="55"/>
        <v>0</v>
      </c>
      <c r="K125" s="10">
        <f t="shared" si="55"/>
        <v>0</v>
      </c>
      <c r="L125" s="10">
        <f>SUM(F125:K125)</f>
        <v>0</v>
      </c>
      <c r="M125" s="1"/>
    </row>
    <row r="126" spans="2:13" ht="16.5" x14ac:dyDescent="0.25">
      <c r="B126" s="46"/>
      <c r="C126" s="46"/>
      <c r="D126" s="44"/>
      <c r="E126" s="19" t="s">
        <v>13</v>
      </c>
      <c r="F126" s="20">
        <f>F27</f>
        <v>0</v>
      </c>
      <c r="G126" s="20">
        <f t="shared" ref="G126:K126" si="56">G27</f>
        <v>0</v>
      </c>
      <c r="H126" s="10">
        <f t="shared" si="56"/>
        <v>0</v>
      </c>
      <c r="I126" s="10">
        <f t="shared" si="56"/>
        <v>0</v>
      </c>
      <c r="J126" s="10">
        <f t="shared" si="56"/>
        <v>0</v>
      </c>
      <c r="K126" s="10">
        <f t="shared" si="56"/>
        <v>0</v>
      </c>
      <c r="L126" s="10">
        <f t="shared" ref="L126:L129" si="57">SUM(F126:K126)</f>
        <v>0</v>
      </c>
      <c r="M126" s="1"/>
    </row>
    <row r="127" spans="2:13" ht="16.5" x14ac:dyDescent="0.25">
      <c r="B127" s="46"/>
      <c r="C127" s="46"/>
      <c r="D127" s="44"/>
      <c r="E127" s="19" t="s">
        <v>14</v>
      </c>
      <c r="F127" s="20">
        <f t="shared" ref="F127:K129" si="58">F28</f>
        <v>0</v>
      </c>
      <c r="G127" s="20">
        <f t="shared" si="58"/>
        <v>0</v>
      </c>
      <c r="H127" s="10">
        <f t="shared" si="58"/>
        <v>0</v>
      </c>
      <c r="I127" s="10">
        <f t="shared" si="58"/>
        <v>0</v>
      </c>
      <c r="J127" s="10">
        <f t="shared" si="58"/>
        <v>0</v>
      </c>
      <c r="K127" s="10">
        <f t="shared" si="58"/>
        <v>0</v>
      </c>
      <c r="L127" s="10">
        <f t="shared" si="57"/>
        <v>0</v>
      </c>
      <c r="M127" s="1"/>
    </row>
    <row r="128" spans="2:13" ht="16.5" x14ac:dyDescent="0.25">
      <c r="B128" s="46"/>
      <c r="C128" s="46"/>
      <c r="D128" s="44"/>
      <c r="E128" s="19" t="s">
        <v>15</v>
      </c>
      <c r="F128" s="20">
        <f t="shared" si="58"/>
        <v>0</v>
      </c>
      <c r="G128" s="20">
        <f t="shared" si="58"/>
        <v>0</v>
      </c>
      <c r="H128" s="10">
        <f t="shared" si="58"/>
        <v>0</v>
      </c>
      <c r="I128" s="10">
        <f t="shared" si="58"/>
        <v>0</v>
      </c>
      <c r="J128" s="10">
        <f t="shared" si="58"/>
        <v>0</v>
      </c>
      <c r="K128" s="10">
        <f t="shared" si="58"/>
        <v>0</v>
      </c>
      <c r="L128" s="10">
        <f t="shared" si="57"/>
        <v>0</v>
      </c>
      <c r="M128" s="1"/>
    </row>
    <row r="129" spans="2:13" ht="16.5" x14ac:dyDescent="0.25">
      <c r="B129" s="46"/>
      <c r="C129" s="46"/>
      <c r="D129" s="44"/>
      <c r="E129" s="19" t="s">
        <v>16</v>
      </c>
      <c r="F129" s="20">
        <f t="shared" si="58"/>
        <v>0</v>
      </c>
      <c r="G129" s="20">
        <f t="shared" si="58"/>
        <v>0</v>
      </c>
      <c r="H129" s="10">
        <f t="shared" si="58"/>
        <v>0</v>
      </c>
      <c r="I129" s="10">
        <f t="shared" si="58"/>
        <v>0</v>
      </c>
      <c r="J129" s="10">
        <f t="shared" si="58"/>
        <v>0</v>
      </c>
      <c r="K129" s="10">
        <f t="shared" si="58"/>
        <v>0</v>
      </c>
      <c r="L129" s="10">
        <f t="shared" si="57"/>
        <v>0</v>
      </c>
      <c r="M129" s="1"/>
    </row>
    <row r="130" spans="2:13" ht="16.5" x14ac:dyDescent="0.25">
      <c r="B130" s="46"/>
      <c r="C130" s="46"/>
      <c r="D130" s="44" t="s">
        <v>23</v>
      </c>
      <c r="E130" s="19" t="s">
        <v>9</v>
      </c>
      <c r="F130" s="20">
        <f>SUM(F131:F134)</f>
        <v>0</v>
      </c>
      <c r="G130" s="20">
        <f t="shared" ref="G130:K130" si="59">SUM(G131:G134)</f>
        <v>0</v>
      </c>
      <c r="H130" s="10">
        <f t="shared" si="59"/>
        <v>0</v>
      </c>
      <c r="I130" s="10">
        <f t="shared" si="59"/>
        <v>0</v>
      </c>
      <c r="J130" s="10">
        <f t="shared" si="59"/>
        <v>0</v>
      </c>
      <c r="K130" s="10">
        <f t="shared" si="59"/>
        <v>0</v>
      </c>
      <c r="L130" s="10">
        <f>SUM(F130:K130)</f>
        <v>0</v>
      </c>
      <c r="M130" s="1"/>
    </row>
    <row r="131" spans="2:13" ht="16.5" x14ac:dyDescent="0.25">
      <c r="B131" s="46"/>
      <c r="C131" s="46"/>
      <c r="D131" s="44"/>
      <c r="E131" s="19" t="s">
        <v>13</v>
      </c>
      <c r="F131" s="20">
        <f>F43</f>
        <v>0</v>
      </c>
      <c r="G131" s="20">
        <f t="shared" ref="G131:K131" si="60">G43</f>
        <v>0</v>
      </c>
      <c r="H131" s="10">
        <f t="shared" si="60"/>
        <v>0</v>
      </c>
      <c r="I131" s="10">
        <f t="shared" si="60"/>
        <v>0</v>
      </c>
      <c r="J131" s="10">
        <f t="shared" si="60"/>
        <v>0</v>
      </c>
      <c r="K131" s="10">
        <f t="shared" si="60"/>
        <v>0</v>
      </c>
      <c r="L131" s="10">
        <f t="shared" ref="L131:L134" si="61">SUM(F131:K131)</f>
        <v>0</v>
      </c>
      <c r="M131" s="1"/>
    </row>
    <row r="132" spans="2:13" ht="16.5" x14ac:dyDescent="0.25">
      <c r="B132" s="46"/>
      <c r="C132" s="46"/>
      <c r="D132" s="44"/>
      <c r="E132" s="19" t="s">
        <v>14</v>
      </c>
      <c r="F132" s="20">
        <f t="shared" ref="F132:K134" si="62">F44</f>
        <v>0</v>
      </c>
      <c r="G132" s="20">
        <f t="shared" si="62"/>
        <v>0</v>
      </c>
      <c r="H132" s="10">
        <f t="shared" si="62"/>
        <v>0</v>
      </c>
      <c r="I132" s="10">
        <f t="shared" si="62"/>
        <v>0</v>
      </c>
      <c r="J132" s="10">
        <f t="shared" si="62"/>
        <v>0</v>
      </c>
      <c r="K132" s="10">
        <f t="shared" si="62"/>
        <v>0</v>
      </c>
      <c r="L132" s="10">
        <f t="shared" si="61"/>
        <v>0</v>
      </c>
      <c r="M132" s="1"/>
    </row>
    <row r="133" spans="2:13" ht="16.5" x14ac:dyDescent="0.25">
      <c r="B133" s="46"/>
      <c r="C133" s="46"/>
      <c r="D133" s="44"/>
      <c r="E133" s="19" t="s">
        <v>15</v>
      </c>
      <c r="F133" s="20">
        <f t="shared" si="62"/>
        <v>0</v>
      </c>
      <c r="G133" s="20">
        <f t="shared" si="62"/>
        <v>0</v>
      </c>
      <c r="H133" s="10">
        <f t="shared" si="62"/>
        <v>0</v>
      </c>
      <c r="I133" s="10">
        <f t="shared" si="62"/>
        <v>0</v>
      </c>
      <c r="J133" s="10">
        <f t="shared" si="62"/>
        <v>0</v>
      </c>
      <c r="K133" s="10">
        <f t="shared" si="62"/>
        <v>0</v>
      </c>
      <c r="L133" s="10">
        <f t="shared" si="61"/>
        <v>0</v>
      </c>
      <c r="M133" s="1"/>
    </row>
    <row r="134" spans="2:13" ht="16.5" x14ac:dyDescent="0.25">
      <c r="B134" s="46"/>
      <c r="C134" s="46"/>
      <c r="D134" s="44"/>
      <c r="E134" s="19" t="s">
        <v>16</v>
      </c>
      <c r="F134" s="20">
        <f t="shared" si="62"/>
        <v>0</v>
      </c>
      <c r="G134" s="20">
        <f t="shared" si="62"/>
        <v>0</v>
      </c>
      <c r="H134" s="10">
        <f t="shared" si="62"/>
        <v>0</v>
      </c>
      <c r="I134" s="10">
        <f t="shared" si="62"/>
        <v>0</v>
      </c>
      <c r="J134" s="10">
        <f t="shared" si="62"/>
        <v>0</v>
      </c>
      <c r="K134" s="10">
        <f t="shared" si="62"/>
        <v>0</v>
      </c>
      <c r="L134" s="10">
        <f t="shared" si="61"/>
        <v>0</v>
      </c>
      <c r="M134" s="1"/>
    </row>
    <row r="135" spans="2:13" ht="16.5" x14ac:dyDescent="0.25">
      <c r="B135" s="46"/>
      <c r="C135" s="46"/>
      <c r="D135" s="44" t="s">
        <v>51</v>
      </c>
      <c r="E135" s="19" t="s">
        <v>9</v>
      </c>
      <c r="F135" s="20">
        <f>SUM(F136:F139)</f>
        <v>2300</v>
      </c>
      <c r="G135" s="20">
        <f t="shared" ref="G135:K135" si="63">SUM(G136:G139)</f>
        <v>889.9</v>
      </c>
      <c r="H135" s="10">
        <f t="shared" si="63"/>
        <v>125457.40000000001</v>
      </c>
      <c r="I135" s="10">
        <f t="shared" si="63"/>
        <v>126018.6</v>
      </c>
      <c r="J135" s="10">
        <f t="shared" si="63"/>
        <v>126018.6</v>
      </c>
      <c r="K135" s="10">
        <f t="shared" si="63"/>
        <v>126018.6</v>
      </c>
      <c r="L135" s="10">
        <f>SUM(F135:K135)</f>
        <v>506703.1</v>
      </c>
      <c r="M135" s="5"/>
    </row>
    <row r="136" spans="2:13" ht="16.5" x14ac:dyDescent="0.25">
      <c r="B136" s="46"/>
      <c r="C136" s="46"/>
      <c r="D136" s="44"/>
      <c r="E136" s="19" t="s">
        <v>13</v>
      </c>
      <c r="F136" s="20">
        <f>F64+F95</f>
        <v>0</v>
      </c>
      <c r="G136" s="20">
        <f t="shared" ref="G136:K136" si="64">G64+G95</f>
        <v>0</v>
      </c>
      <c r="H136" s="10">
        <f t="shared" si="64"/>
        <v>0</v>
      </c>
      <c r="I136" s="10">
        <f t="shared" si="64"/>
        <v>0</v>
      </c>
      <c r="J136" s="10">
        <f t="shared" si="64"/>
        <v>0</v>
      </c>
      <c r="K136" s="10">
        <f t="shared" si="64"/>
        <v>0</v>
      </c>
      <c r="L136" s="10">
        <f t="shared" ref="L136:L139" si="65">SUM(F136:K136)</f>
        <v>0</v>
      </c>
      <c r="M136" s="1"/>
    </row>
    <row r="137" spans="2:13" ht="16.5" x14ac:dyDescent="0.25">
      <c r="B137" s="46"/>
      <c r="C137" s="46"/>
      <c r="D137" s="44"/>
      <c r="E137" s="19" t="s">
        <v>14</v>
      </c>
      <c r="F137" s="20">
        <f t="shared" ref="F137:K139" si="66">F65+F96</f>
        <v>0</v>
      </c>
      <c r="G137" s="20">
        <f t="shared" si="66"/>
        <v>0</v>
      </c>
      <c r="H137" s="10">
        <f t="shared" si="66"/>
        <v>0</v>
      </c>
      <c r="I137" s="10">
        <f t="shared" si="66"/>
        <v>0</v>
      </c>
      <c r="J137" s="10">
        <f t="shared" si="66"/>
        <v>0</v>
      </c>
      <c r="K137" s="10">
        <f t="shared" si="66"/>
        <v>0</v>
      </c>
      <c r="L137" s="10">
        <f t="shared" si="65"/>
        <v>0</v>
      </c>
      <c r="M137" s="1"/>
    </row>
    <row r="138" spans="2:13" ht="16.5" x14ac:dyDescent="0.25">
      <c r="B138" s="46"/>
      <c r="C138" s="46"/>
      <c r="D138" s="44"/>
      <c r="E138" s="19" t="s">
        <v>15</v>
      </c>
      <c r="F138" s="20">
        <f t="shared" si="66"/>
        <v>2300</v>
      </c>
      <c r="G138" s="20">
        <f t="shared" si="66"/>
        <v>889.9</v>
      </c>
      <c r="H138" s="10">
        <f t="shared" si="66"/>
        <v>125457.40000000001</v>
      </c>
      <c r="I138" s="10">
        <f t="shared" si="66"/>
        <v>126018.6</v>
      </c>
      <c r="J138" s="10">
        <f t="shared" si="66"/>
        <v>126018.6</v>
      </c>
      <c r="K138" s="10">
        <f t="shared" si="66"/>
        <v>126018.6</v>
      </c>
      <c r="L138" s="10">
        <f t="shared" si="65"/>
        <v>506703.1</v>
      </c>
      <c r="M138" s="5"/>
    </row>
    <row r="139" spans="2:13" ht="16.5" x14ac:dyDescent="0.25">
      <c r="B139" s="46"/>
      <c r="C139" s="46"/>
      <c r="D139" s="44"/>
      <c r="E139" s="19" t="s">
        <v>16</v>
      </c>
      <c r="F139" s="20">
        <f t="shared" si="66"/>
        <v>0</v>
      </c>
      <c r="G139" s="20">
        <f t="shared" si="66"/>
        <v>0</v>
      </c>
      <c r="H139" s="10">
        <f t="shared" si="66"/>
        <v>0</v>
      </c>
      <c r="I139" s="10">
        <f t="shared" si="66"/>
        <v>0</v>
      </c>
      <c r="J139" s="10">
        <f t="shared" si="66"/>
        <v>0</v>
      </c>
      <c r="K139" s="10">
        <f t="shared" si="66"/>
        <v>0</v>
      </c>
      <c r="L139" s="10">
        <f t="shared" si="65"/>
        <v>0</v>
      </c>
      <c r="M139" s="1"/>
    </row>
    <row r="140" spans="2:13" ht="33" customHeight="1" x14ac:dyDescent="0.25">
      <c r="B140" s="46"/>
      <c r="C140" s="46"/>
      <c r="D140" s="44" t="s">
        <v>73</v>
      </c>
      <c r="E140" s="19" t="s">
        <v>9</v>
      </c>
      <c r="F140" s="20">
        <f>SUM(F141:F144)</f>
        <v>0</v>
      </c>
      <c r="G140" s="20">
        <f>SUM(G141:G144)</f>
        <v>0</v>
      </c>
      <c r="H140" s="20">
        <f t="shared" ref="H140:K140" si="67">SUM(H141:H144)</f>
        <v>95136.2</v>
      </c>
      <c r="I140" s="20">
        <f t="shared" si="67"/>
        <v>102715.8</v>
      </c>
      <c r="J140" s="20">
        <f t="shared" si="67"/>
        <v>102715.8</v>
      </c>
      <c r="K140" s="20">
        <f t="shared" si="67"/>
        <v>102715.8</v>
      </c>
      <c r="L140" s="20">
        <f>SUM(F140:K140)</f>
        <v>403283.6</v>
      </c>
      <c r="M140" s="1"/>
    </row>
    <row r="141" spans="2:13" ht="32.25" customHeight="1" x14ac:dyDescent="0.25">
      <c r="B141" s="46"/>
      <c r="C141" s="46"/>
      <c r="D141" s="44"/>
      <c r="E141" s="19" t="s">
        <v>13</v>
      </c>
      <c r="F141" s="20">
        <f>F111</f>
        <v>0</v>
      </c>
      <c r="G141" s="20">
        <f t="shared" ref="G141:K141" si="68">G111</f>
        <v>0</v>
      </c>
      <c r="H141" s="20">
        <f t="shared" si="68"/>
        <v>0</v>
      </c>
      <c r="I141" s="20">
        <f t="shared" si="68"/>
        <v>0</v>
      </c>
      <c r="J141" s="20">
        <f t="shared" si="68"/>
        <v>0</v>
      </c>
      <c r="K141" s="20">
        <f t="shared" si="68"/>
        <v>0</v>
      </c>
      <c r="L141" s="20">
        <f t="shared" ref="L141:L144" si="69">SUM(F141:K141)</f>
        <v>0</v>
      </c>
      <c r="M141" s="1"/>
    </row>
    <row r="142" spans="2:13" ht="33.75" customHeight="1" x14ac:dyDescent="0.25">
      <c r="B142" s="46"/>
      <c r="C142" s="46"/>
      <c r="D142" s="44"/>
      <c r="E142" s="19" t="s">
        <v>14</v>
      </c>
      <c r="F142" s="20">
        <f t="shared" ref="F142:K144" si="70">F112</f>
        <v>0</v>
      </c>
      <c r="G142" s="20">
        <f t="shared" si="70"/>
        <v>0</v>
      </c>
      <c r="H142" s="20">
        <f t="shared" si="70"/>
        <v>86570.8</v>
      </c>
      <c r="I142" s="20">
        <f t="shared" si="70"/>
        <v>92136.1</v>
      </c>
      <c r="J142" s="20">
        <f t="shared" si="70"/>
        <v>92136.1</v>
      </c>
      <c r="K142" s="20">
        <f t="shared" si="70"/>
        <v>92136.1</v>
      </c>
      <c r="L142" s="20">
        <f t="shared" si="69"/>
        <v>362979.1</v>
      </c>
      <c r="M142" s="1"/>
    </row>
    <row r="143" spans="2:13" ht="25.5" customHeight="1" x14ac:dyDescent="0.25">
      <c r="B143" s="46"/>
      <c r="C143" s="46"/>
      <c r="D143" s="44"/>
      <c r="E143" s="19" t="s">
        <v>15</v>
      </c>
      <c r="F143" s="20">
        <f t="shared" si="70"/>
        <v>0</v>
      </c>
      <c r="G143" s="20">
        <f t="shared" si="70"/>
        <v>0</v>
      </c>
      <c r="H143" s="20">
        <f t="shared" si="70"/>
        <v>8565.4</v>
      </c>
      <c r="I143" s="20">
        <f t="shared" si="70"/>
        <v>10579.699999999999</v>
      </c>
      <c r="J143" s="20">
        <f t="shared" si="70"/>
        <v>10579.699999999999</v>
      </c>
      <c r="K143" s="20">
        <f t="shared" si="70"/>
        <v>10579.699999999999</v>
      </c>
      <c r="L143" s="20">
        <f t="shared" si="69"/>
        <v>40304.499999999993</v>
      </c>
      <c r="M143" s="1"/>
    </row>
    <row r="144" spans="2:13" ht="36.75" customHeight="1" x14ac:dyDescent="0.25">
      <c r="B144" s="46"/>
      <c r="C144" s="46"/>
      <c r="D144" s="44"/>
      <c r="E144" s="19" t="s">
        <v>16</v>
      </c>
      <c r="F144" s="20">
        <f t="shared" si="70"/>
        <v>0</v>
      </c>
      <c r="G144" s="20">
        <f t="shared" si="70"/>
        <v>0</v>
      </c>
      <c r="H144" s="20">
        <f t="shared" si="70"/>
        <v>0</v>
      </c>
      <c r="I144" s="20">
        <f t="shared" si="70"/>
        <v>0</v>
      </c>
      <c r="J144" s="20">
        <f t="shared" si="70"/>
        <v>0</v>
      </c>
      <c r="K144" s="20">
        <f t="shared" si="70"/>
        <v>0</v>
      </c>
      <c r="L144" s="20">
        <f t="shared" si="69"/>
        <v>0</v>
      </c>
      <c r="M144" s="1"/>
    </row>
    <row r="145" spans="2:13" ht="18" customHeight="1" x14ac:dyDescent="0.25">
      <c r="B145" s="46"/>
      <c r="C145" s="46"/>
      <c r="D145" s="44" t="s">
        <v>28</v>
      </c>
      <c r="E145" s="19" t="s">
        <v>9</v>
      </c>
      <c r="F145" s="20">
        <f>SUM(F146:F149)</f>
        <v>0</v>
      </c>
      <c r="G145" s="20">
        <f t="shared" ref="G145:K145" si="71">SUM(G146:G149)</f>
        <v>0</v>
      </c>
      <c r="H145" s="20">
        <f t="shared" si="71"/>
        <v>6817.7</v>
      </c>
      <c r="I145" s="20">
        <f t="shared" si="71"/>
        <v>71616.100000000006</v>
      </c>
      <c r="J145" s="20">
        <f t="shared" si="71"/>
        <v>71616.100000000006</v>
      </c>
      <c r="K145" s="20">
        <f t="shared" si="71"/>
        <v>71616.100000000006</v>
      </c>
      <c r="L145" s="20">
        <f>SUM(F145:K145)</f>
        <v>221666.00000000003</v>
      </c>
      <c r="M145" s="1"/>
    </row>
    <row r="146" spans="2:13" ht="16.5" x14ac:dyDescent="0.25">
      <c r="B146" s="46"/>
      <c r="C146" s="46"/>
      <c r="D146" s="44"/>
      <c r="E146" s="19" t="s">
        <v>13</v>
      </c>
      <c r="F146" s="20">
        <f>F69+F79+F100</f>
        <v>0</v>
      </c>
      <c r="G146" s="20">
        <f t="shared" ref="G146:K146" si="72">G69+G79+G100</f>
        <v>0</v>
      </c>
      <c r="H146" s="20">
        <f t="shared" si="72"/>
        <v>0</v>
      </c>
      <c r="I146" s="20">
        <f t="shared" si="72"/>
        <v>0</v>
      </c>
      <c r="J146" s="20">
        <f t="shared" si="72"/>
        <v>0</v>
      </c>
      <c r="K146" s="20">
        <f t="shared" si="72"/>
        <v>0</v>
      </c>
      <c r="L146" s="20">
        <f t="shared" ref="L146:L149" si="73">SUM(F146:K146)</f>
        <v>0</v>
      </c>
      <c r="M146" s="1"/>
    </row>
    <row r="147" spans="2:13" ht="16.5" x14ac:dyDescent="0.25">
      <c r="B147" s="46"/>
      <c r="C147" s="46"/>
      <c r="D147" s="44"/>
      <c r="E147" s="19" t="s">
        <v>14</v>
      </c>
      <c r="F147" s="20">
        <f t="shared" ref="F147:K149" si="74">F70+F80+F101</f>
        <v>0</v>
      </c>
      <c r="G147" s="20">
        <f t="shared" si="74"/>
        <v>0</v>
      </c>
      <c r="H147" s="20">
        <f t="shared" si="74"/>
        <v>0</v>
      </c>
      <c r="I147" s="20">
        <f t="shared" si="74"/>
        <v>0</v>
      </c>
      <c r="J147" s="20">
        <f t="shared" si="74"/>
        <v>0</v>
      </c>
      <c r="K147" s="20">
        <f t="shared" si="74"/>
        <v>0</v>
      </c>
      <c r="L147" s="20">
        <f t="shared" si="73"/>
        <v>0</v>
      </c>
      <c r="M147" s="1"/>
    </row>
    <row r="148" spans="2:13" ht="16.5" x14ac:dyDescent="0.25">
      <c r="B148" s="46"/>
      <c r="C148" s="46"/>
      <c r="D148" s="44"/>
      <c r="E148" s="19" t="s">
        <v>15</v>
      </c>
      <c r="F148" s="20">
        <f t="shared" si="74"/>
        <v>0</v>
      </c>
      <c r="G148" s="20">
        <f t="shared" si="74"/>
        <v>0</v>
      </c>
      <c r="H148" s="20">
        <f t="shared" si="74"/>
        <v>6817.7</v>
      </c>
      <c r="I148" s="20">
        <f t="shared" si="74"/>
        <v>71616.100000000006</v>
      </c>
      <c r="J148" s="20">
        <f t="shared" si="74"/>
        <v>71616.100000000006</v>
      </c>
      <c r="K148" s="20">
        <f t="shared" si="74"/>
        <v>71616.100000000006</v>
      </c>
      <c r="L148" s="20">
        <f t="shared" si="73"/>
        <v>221666.00000000003</v>
      </c>
      <c r="M148" s="1"/>
    </row>
    <row r="149" spans="2:13" ht="16.5" x14ac:dyDescent="0.25">
      <c r="B149" s="46"/>
      <c r="C149" s="46"/>
      <c r="D149" s="44"/>
      <c r="E149" s="19" t="s">
        <v>16</v>
      </c>
      <c r="F149" s="20">
        <f t="shared" si="74"/>
        <v>0</v>
      </c>
      <c r="G149" s="20">
        <f t="shared" si="74"/>
        <v>0</v>
      </c>
      <c r="H149" s="20">
        <f t="shared" si="74"/>
        <v>0</v>
      </c>
      <c r="I149" s="20">
        <f t="shared" si="74"/>
        <v>0</v>
      </c>
      <c r="J149" s="20">
        <f t="shared" si="74"/>
        <v>0</v>
      </c>
      <c r="K149" s="20">
        <f t="shared" si="74"/>
        <v>0</v>
      </c>
      <c r="L149" s="20">
        <f t="shared" si="73"/>
        <v>0</v>
      </c>
      <c r="M149" s="1"/>
    </row>
    <row r="150" spans="2:13" ht="17.25" customHeight="1" x14ac:dyDescent="0.25">
      <c r="B150" s="46" t="s">
        <v>37</v>
      </c>
      <c r="C150" s="46"/>
      <c r="D150" s="46"/>
      <c r="E150" s="44" t="s">
        <v>38</v>
      </c>
      <c r="F150" s="54">
        <f>SUM(F152:F155)</f>
        <v>5649.1</v>
      </c>
      <c r="G150" s="54">
        <f t="shared" ref="G150:H150" si="75">SUM(G152:G155)</f>
        <v>5798.4</v>
      </c>
      <c r="H150" s="54">
        <f t="shared" si="75"/>
        <v>344804.9</v>
      </c>
      <c r="I150" s="54">
        <f t="shared" ref="I150:K150" si="76">SUM(I152:I155)</f>
        <v>403537.30000000005</v>
      </c>
      <c r="J150" s="54">
        <f t="shared" si="76"/>
        <v>403537.30000000005</v>
      </c>
      <c r="K150" s="54">
        <f t="shared" si="76"/>
        <v>403537.30000000005</v>
      </c>
      <c r="L150" s="56">
        <f>SUM(F150:K151)</f>
        <v>1566864.3</v>
      </c>
      <c r="M150" s="1"/>
    </row>
    <row r="151" spans="2:13" ht="15" customHeight="1" x14ac:dyDescent="0.25">
      <c r="B151" s="46"/>
      <c r="C151" s="46"/>
      <c r="D151" s="46"/>
      <c r="E151" s="44"/>
      <c r="F151" s="54"/>
      <c r="G151" s="54"/>
      <c r="H151" s="54"/>
      <c r="I151" s="54"/>
      <c r="J151" s="54"/>
      <c r="K151" s="54"/>
      <c r="L151" s="56"/>
      <c r="M151" s="1"/>
    </row>
    <row r="152" spans="2:13" ht="16.5" x14ac:dyDescent="0.25">
      <c r="B152" s="46"/>
      <c r="C152" s="46"/>
      <c r="D152" s="46"/>
      <c r="E152" s="19" t="s">
        <v>13</v>
      </c>
      <c r="F152" s="20">
        <f>F121+F126+F131+F136+F141+F146</f>
        <v>0</v>
      </c>
      <c r="G152" s="20">
        <f t="shared" ref="G152:K152" si="77">G121+G126+G131+G136+G141+G146</f>
        <v>0</v>
      </c>
      <c r="H152" s="20">
        <f t="shared" si="77"/>
        <v>1826.5</v>
      </c>
      <c r="I152" s="20">
        <f t="shared" si="77"/>
        <v>0</v>
      </c>
      <c r="J152" s="20">
        <f t="shared" si="77"/>
        <v>0</v>
      </c>
      <c r="K152" s="20">
        <f t="shared" si="77"/>
        <v>0</v>
      </c>
      <c r="L152" s="10">
        <f>SUM(F152:K152)</f>
        <v>1826.5</v>
      </c>
      <c r="M152" s="1"/>
    </row>
    <row r="153" spans="2:13" ht="16.5" x14ac:dyDescent="0.25">
      <c r="B153" s="46"/>
      <c r="C153" s="46"/>
      <c r="D153" s="46"/>
      <c r="E153" s="19" t="s">
        <v>14</v>
      </c>
      <c r="F153" s="20">
        <f t="shared" ref="F153:K155" si="78">F122+F127+F132+F137+F142+F147</f>
        <v>0</v>
      </c>
      <c r="G153" s="20">
        <f t="shared" si="78"/>
        <v>0</v>
      </c>
      <c r="H153" s="20">
        <f>H122+H127+H132+H137+H142+H147</f>
        <v>136814.79999999999</v>
      </c>
      <c r="I153" s="20">
        <f t="shared" si="78"/>
        <v>143410.5</v>
      </c>
      <c r="J153" s="20">
        <f t="shared" si="78"/>
        <v>143410.5</v>
      </c>
      <c r="K153" s="20">
        <f t="shared" si="78"/>
        <v>143410.5</v>
      </c>
      <c r="L153" s="10">
        <f>SUM(F153:K153)</f>
        <v>567046.30000000005</v>
      </c>
      <c r="M153" s="1"/>
    </row>
    <row r="154" spans="2:13" ht="16.5" x14ac:dyDescent="0.25">
      <c r="B154" s="46"/>
      <c r="C154" s="46"/>
      <c r="D154" s="46"/>
      <c r="E154" s="19" t="s">
        <v>15</v>
      </c>
      <c r="F154" s="20">
        <f>F123+F128+F133+F138+F143+F148</f>
        <v>5649.1</v>
      </c>
      <c r="G154" s="20">
        <f t="shared" si="78"/>
        <v>5798.4</v>
      </c>
      <c r="H154" s="20">
        <f>H123+H128+H133+H138+H143+H148</f>
        <v>206163.6</v>
      </c>
      <c r="I154" s="20">
        <f t="shared" si="78"/>
        <v>260126.80000000002</v>
      </c>
      <c r="J154" s="20">
        <f t="shared" si="78"/>
        <v>260126.80000000002</v>
      </c>
      <c r="K154" s="20">
        <f t="shared" si="78"/>
        <v>260126.80000000002</v>
      </c>
      <c r="L154" s="10">
        <f>SUM(F154:K154)</f>
        <v>997991.50000000012</v>
      </c>
      <c r="M154" s="1"/>
    </row>
    <row r="155" spans="2:13" ht="16.5" x14ac:dyDescent="0.25">
      <c r="B155" s="46"/>
      <c r="C155" s="46"/>
      <c r="D155" s="46"/>
      <c r="E155" s="19" t="s">
        <v>16</v>
      </c>
      <c r="F155" s="20">
        <f t="shared" si="78"/>
        <v>0</v>
      </c>
      <c r="G155" s="20">
        <f t="shared" si="78"/>
        <v>0</v>
      </c>
      <c r="H155" s="20">
        <f t="shared" si="78"/>
        <v>0</v>
      </c>
      <c r="I155" s="20">
        <f t="shared" si="78"/>
        <v>0</v>
      </c>
      <c r="J155" s="20">
        <f t="shared" si="78"/>
        <v>0</v>
      </c>
      <c r="K155" s="20">
        <f t="shared" si="78"/>
        <v>0</v>
      </c>
      <c r="L155" s="10">
        <f>SUM(F155:K155)</f>
        <v>0</v>
      </c>
      <c r="M155" s="1"/>
    </row>
    <row r="156" spans="2:13" ht="16.5" x14ac:dyDescent="0.25">
      <c r="B156" s="17"/>
      <c r="C156" s="17"/>
      <c r="D156" s="17"/>
      <c r="E156" s="14"/>
      <c r="F156" s="15"/>
      <c r="G156" s="15"/>
      <c r="H156" s="15"/>
      <c r="I156" s="15"/>
      <c r="J156" s="15"/>
      <c r="K156" s="15"/>
      <c r="L156" s="16"/>
      <c r="M156" s="1"/>
    </row>
    <row r="157" spans="2:13" ht="16.5" x14ac:dyDescent="0.25">
      <c r="B157" s="63" t="s">
        <v>58</v>
      </c>
      <c r="C157" s="63"/>
      <c r="D157" s="63"/>
      <c r="E157" s="14"/>
      <c r="F157" s="15"/>
      <c r="G157" s="15"/>
      <c r="H157" s="15"/>
      <c r="I157" s="15"/>
      <c r="J157" s="15"/>
      <c r="K157" s="15"/>
      <c r="L157" s="16"/>
      <c r="M157" s="1"/>
    </row>
    <row r="158" spans="2:13" ht="16.5" customHeight="1" x14ac:dyDescent="0.25">
      <c r="B158" s="63" t="s">
        <v>59</v>
      </c>
      <c r="C158" s="63"/>
      <c r="D158" s="63"/>
      <c r="E158" s="63"/>
      <c r="F158" s="63"/>
      <c r="G158" s="63"/>
      <c r="H158" s="63"/>
      <c r="I158" s="63"/>
      <c r="J158" s="63"/>
      <c r="L158" s="11"/>
    </row>
    <row r="159" spans="2:13" ht="16.5" x14ac:dyDescent="0.25">
      <c r="B159" s="63" t="s">
        <v>60</v>
      </c>
      <c r="C159" s="63"/>
      <c r="D159" s="63"/>
      <c r="E159" s="63"/>
      <c r="F159" s="63"/>
      <c r="G159" s="63"/>
      <c r="H159" s="63"/>
      <c r="I159" s="63"/>
      <c r="J159" s="63"/>
    </row>
    <row r="160" spans="2:13" ht="16.5" x14ac:dyDescent="0.25">
      <c r="B160" s="63" t="s">
        <v>61</v>
      </c>
      <c r="C160" s="63"/>
      <c r="D160" s="63"/>
      <c r="E160" s="63"/>
      <c r="F160" s="63"/>
      <c r="G160" s="63"/>
      <c r="H160" s="63"/>
      <c r="I160" s="63"/>
      <c r="J160" s="63"/>
    </row>
    <row r="161" spans="2:12" ht="16.5" x14ac:dyDescent="0.25">
      <c r="B161" s="63" t="s">
        <v>62</v>
      </c>
      <c r="C161" s="63"/>
      <c r="D161" s="63"/>
      <c r="E161" s="63"/>
      <c r="F161" s="63"/>
      <c r="G161" s="63"/>
      <c r="H161" s="63"/>
      <c r="I161" s="63"/>
      <c r="J161" s="63"/>
    </row>
    <row r="162" spans="2:12" ht="16.5" hidden="1" x14ac:dyDescent="0.25">
      <c r="B162" s="12"/>
      <c r="C162" s="12"/>
      <c r="D162" s="12"/>
      <c r="E162" s="12"/>
      <c r="F162" s="12"/>
      <c r="G162" s="12"/>
      <c r="H162" s="12"/>
      <c r="I162" s="12"/>
      <c r="J162" s="12"/>
    </row>
    <row r="163" spans="2:12" ht="16.5" customHeight="1" x14ac:dyDescent="0.25">
      <c r="B163" s="63" t="s">
        <v>64</v>
      </c>
      <c r="C163" s="63"/>
      <c r="D163" s="63"/>
      <c r="E163" s="63"/>
      <c r="F163" s="63"/>
      <c r="G163" s="63"/>
      <c r="H163" s="63"/>
      <c r="I163" s="63"/>
      <c r="J163" s="63"/>
    </row>
    <row r="164" spans="2:12" ht="16.5" customHeight="1" x14ac:dyDescent="0.25">
      <c r="B164" s="63" t="s">
        <v>65</v>
      </c>
      <c r="C164" s="63"/>
      <c r="D164" s="63"/>
      <c r="E164" s="13"/>
      <c r="F164" s="13"/>
      <c r="G164" s="13"/>
      <c r="H164" s="63"/>
      <c r="I164" s="63"/>
      <c r="J164" s="63"/>
    </row>
    <row r="165" spans="2:12" ht="16.5" customHeight="1" x14ac:dyDescent="0.25">
      <c r="B165" s="63" t="s">
        <v>66</v>
      </c>
      <c r="C165" s="63"/>
      <c r="D165" s="63"/>
      <c r="E165" s="63"/>
      <c r="F165" s="63"/>
      <c r="G165" s="63"/>
      <c r="H165" s="63"/>
      <c r="I165" s="63"/>
      <c r="J165" s="63"/>
    </row>
    <row r="166" spans="2:12" ht="16.5" x14ac:dyDescent="0.25">
      <c r="B166" s="63" t="s">
        <v>63</v>
      </c>
      <c r="C166" s="63"/>
      <c r="D166" s="63"/>
      <c r="E166" s="63"/>
      <c r="F166" s="63"/>
      <c r="G166" s="63"/>
      <c r="H166" s="63"/>
      <c r="I166" s="63"/>
      <c r="J166" s="63"/>
    </row>
    <row r="167" spans="2:12" ht="16.5" customHeight="1" x14ac:dyDescent="0.25">
      <c r="B167" s="63" t="s">
        <v>67</v>
      </c>
      <c r="C167" s="63"/>
      <c r="D167" s="63"/>
      <c r="E167" s="63"/>
      <c r="F167" s="13"/>
      <c r="G167" s="13"/>
      <c r="H167" s="63"/>
      <c r="I167" s="63"/>
      <c r="J167" s="63"/>
    </row>
    <row r="168" spans="2:12" ht="17.25" customHeight="1" x14ac:dyDescent="0.25">
      <c r="B168" s="64" t="s">
        <v>68</v>
      </c>
      <c r="C168" s="64"/>
      <c r="D168" s="64"/>
      <c r="E168" s="64"/>
      <c r="F168" s="64"/>
      <c r="G168" s="64"/>
      <c r="H168" s="64"/>
      <c r="I168" s="13"/>
      <c r="J168" s="13"/>
    </row>
    <row r="169" spans="2:12" ht="15.75" customHeight="1" x14ac:dyDescent="0.25">
      <c r="B169" s="64" t="s">
        <v>69</v>
      </c>
      <c r="C169" s="64"/>
      <c r="D169" s="64"/>
      <c r="E169" s="64"/>
      <c r="F169" s="64"/>
      <c r="G169" s="64"/>
      <c r="H169" s="64"/>
      <c r="I169" s="64"/>
      <c r="J169" s="64"/>
      <c r="K169" s="64"/>
      <c r="L169" s="64"/>
    </row>
    <row r="170" spans="2:12" ht="35.25" customHeight="1" x14ac:dyDescent="0.25">
      <c r="B170" s="64" t="s">
        <v>70</v>
      </c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2:12" ht="38.25" customHeight="1" x14ac:dyDescent="0.25">
      <c r="B171" s="64" t="s">
        <v>71</v>
      </c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2:12" ht="16.5" x14ac:dyDescent="0.25"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1" t="s">
        <v>54</v>
      </c>
    </row>
  </sheetData>
  <mergeCells count="100">
    <mergeCell ref="B171:L171"/>
    <mergeCell ref="B163:G163"/>
    <mergeCell ref="B166:G166"/>
    <mergeCell ref="B165:G165"/>
    <mergeCell ref="B167:E167"/>
    <mergeCell ref="B169:L169"/>
    <mergeCell ref="B170:L170"/>
    <mergeCell ref="H167:J167"/>
    <mergeCell ref="B168:H168"/>
    <mergeCell ref="H165:J165"/>
    <mergeCell ref="H166:J166"/>
    <mergeCell ref="H163:J163"/>
    <mergeCell ref="B164:D164"/>
    <mergeCell ref="H164:J164"/>
    <mergeCell ref="B160:D160"/>
    <mergeCell ref="E160:G160"/>
    <mergeCell ref="H160:J160"/>
    <mergeCell ref="B161:D161"/>
    <mergeCell ref="E161:G161"/>
    <mergeCell ref="H161:J161"/>
    <mergeCell ref="B157:D157"/>
    <mergeCell ref="B158:D158"/>
    <mergeCell ref="E158:G158"/>
    <mergeCell ref="H158:J158"/>
    <mergeCell ref="B159:D159"/>
    <mergeCell ref="E159:G159"/>
    <mergeCell ref="H159:J159"/>
    <mergeCell ref="D4:H4"/>
    <mergeCell ref="F6:L7"/>
    <mergeCell ref="M6:M7"/>
    <mergeCell ref="B10:L10"/>
    <mergeCell ref="B11:B15"/>
    <mergeCell ref="C11:C15"/>
    <mergeCell ref="D11:D15"/>
    <mergeCell ref="B16:B20"/>
    <mergeCell ref="C16:C20"/>
    <mergeCell ref="D16:D20"/>
    <mergeCell ref="C6:C8"/>
    <mergeCell ref="D6:D8"/>
    <mergeCell ref="B31:D35"/>
    <mergeCell ref="B21:B30"/>
    <mergeCell ref="C21:C30"/>
    <mergeCell ref="D21:D25"/>
    <mergeCell ref="D26:D30"/>
    <mergeCell ref="B36:L36"/>
    <mergeCell ref="B37:B46"/>
    <mergeCell ref="C37:C46"/>
    <mergeCell ref="D37:D41"/>
    <mergeCell ref="D42:D46"/>
    <mergeCell ref="B73:B82"/>
    <mergeCell ref="C73:C82"/>
    <mergeCell ref="D73:D77"/>
    <mergeCell ref="D78:D82"/>
    <mergeCell ref="B47:B51"/>
    <mergeCell ref="C47:C51"/>
    <mergeCell ref="D47:D51"/>
    <mergeCell ref="B52:D56"/>
    <mergeCell ref="B57:L57"/>
    <mergeCell ref="B58:B72"/>
    <mergeCell ref="C58:C72"/>
    <mergeCell ref="D58:D62"/>
    <mergeCell ref="D63:D67"/>
    <mergeCell ref="D68:D72"/>
    <mergeCell ref="I150:I151"/>
    <mergeCell ref="D125:D129"/>
    <mergeCell ref="D130:D134"/>
    <mergeCell ref="D135:D139"/>
    <mergeCell ref="B104:D108"/>
    <mergeCell ref="J150:J151"/>
    <mergeCell ref="B109:L109"/>
    <mergeCell ref="B110:B114"/>
    <mergeCell ref="D110:D114"/>
    <mergeCell ref="B115:D119"/>
    <mergeCell ref="B120:C149"/>
    <mergeCell ref="D120:D124"/>
    <mergeCell ref="K150:K151"/>
    <mergeCell ref="L150:L151"/>
    <mergeCell ref="D140:D144"/>
    <mergeCell ref="D145:D149"/>
    <mergeCell ref="B150:D155"/>
    <mergeCell ref="E150:E151"/>
    <mergeCell ref="F150:F151"/>
    <mergeCell ref="G150:G151"/>
    <mergeCell ref="H150:H151"/>
    <mergeCell ref="I2:L2"/>
    <mergeCell ref="I3:L3"/>
    <mergeCell ref="C110:C114"/>
    <mergeCell ref="B83:D87"/>
    <mergeCell ref="D89:D93"/>
    <mergeCell ref="C99:C103"/>
    <mergeCell ref="B99:B103"/>
    <mergeCell ref="D99:D103"/>
    <mergeCell ref="B94:B98"/>
    <mergeCell ref="C94:C98"/>
    <mergeCell ref="D94:D98"/>
    <mergeCell ref="B6:B8"/>
    <mergeCell ref="E6:E8"/>
    <mergeCell ref="B88:L88"/>
    <mergeCell ref="B89:B93"/>
    <mergeCell ref="C89:C93"/>
  </mergeCells>
  <pageMargins left="0.70866141732283472" right="0.31496062992125984" top="0.35433070866141736" bottom="0.35433070866141736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2023-03-03T07:21:03Z</dcterms:modified>
</cp:coreProperties>
</file>