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30" windowWidth="18195" windowHeight="8910"/>
  </bookViews>
  <sheets>
    <sheet name="Лист1" sheetId="1" r:id="rId1"/>
  </sheets>
  <definedNames>
    <definedName name="_xlnm._FilterDatabase" localSheetId="0" hidden="1">Лист1!$A$8:$N$164</definedName>
    <definedName name="_xlnm.Print_Titles" localSheetId="0">Лист1!$5:$7</definedName>
    <definedName name="_xlnm.Print_Area" localSheetId="0">Лист1!$A$2:$K$170</definedName>
  </definedNames>
  <calcPr calcId="145621"/>
</workbook>
</file>

<file path=xl/calcChain.xml><?xml version="1.0" encoding="utf-8"?>
<calcChain xmlns="http://schemas.openxmlformats.org/spreadsheetml/2006/main">
  <c r="F48" i="1" l="1"/>
  <c r="E26" i="1" l="1"/>
  <c r="E27" i="1"/>
  <c r="F125" i="1"/>
  <c r="G125" i="1"/>
  <c r="E125" i="1"/>
  <c r="F148" i="1"/>
  <c r="G148" i="1"/>
  <c r="F107" i="1"/>
  <c r="G107" i="1"/>
  <c r="E85" i="1"/>
  <c r="E78" i="1"/>
  <c r="F78" i="1"/>
  <c r="F42" i="1"/>
  <c r="G42" i="1"/>
  <c r="E98" i="1" l="1"/>
  <c r="F98" i="1"/>
  <c r="G98" i="1"/>
  <c r="G37" i="1" l="1"/>
  <c r="F127" i="1"/>
  <c r="G127" i="1"/>
  <c r="G142" i="1"/>
  <c r="F143" i="1"/>
  <c r="G143" i="1"/>
  <c r="G141" i="1"/>
  <c r="F141" i="1"/>
  <c r="G78" i="1" l="1"/>
  <c r="F63" i="1" l="1"/>
  <c r="G63" i="1"/>
  <c r="F53" i="1"/>
  <c r="E53" i="1"/>
  <c r="G53" i="1"/>
  <c r="G27" i="1"/>
  <c r="E13" i="1" l="1"/>
  <c r="F13" i="1"/>
  <c r="G13" i="1"/>
  <c r="F132" i="1" l="1"/>
  <c r="G132" i="1"/>
  <c r="E132" i="1"/>
  <c r="G128" i="1"/>
  <c r="G126" i="1"/>
  <c r="F126" i="1"/>
  <c r="E127" i="1"/>
  <c r="E126" i="1"/>
  <c r="E143" i="1"/>
  <c r="E42" i="1" l="1"/>
  <c r="G38" i="1"/>
  <c r="E38" i="1"/>
  <c r="F37" i="1"/>
  <c r="E37" i="1"/>
  <c r="G12" i="1" l="1"/>
  <c r="G163" i="1" s="1"/>
  <c r="F28" i="1"/>
  <c r="G28" i="1"/>
  <c r="E28" i="1"/>
  <c r="F26" i="1"/>
  <c r="G26" i="1"/>
  <c r="F33" i="1"/>
  <c r="G33" i="1"/>
  <c r="E33" i="1"/>
  <c r="F128" i="1" l="1"/>
  <c r="F27" i="1" l="1"/>
  <c r="F12" i="1"/>
  <c r="E12" i="1"/>
  <c r="E163" i="1" s="1"/>
  <c r="G17" i="1"/>
  <c r="F17" i="1"/>
  <c r="E17" i="1"/>
  <c r="F10" i="1" l="1"/>
  <c r="G10" i="1"/>
  <c r="F11" i="1"/>
  <c r="G11" i="1"/>
  <c r="E10" i="1"/>
  <c r="E11" i="1"/>
  <c r="F142" i="1"/>
  <c r="F163" i="1"/>
  <c r="E141" i="1"/>
  <c r="E142" i="1"/>
  <c r="E148" i="1"/>
  <c r="F144" i="1"/>
  <c r="F140" i="1" s="1"/>
  <c r="G144" i="1"/>
  <c r="G140" i="1" s="1"/>
  <c r="E144" i="1"/>
  <c r="E140" i="1" l="1"/>
  <c r="G152" i="1" l="1"/>
  <c r="F152" i="1"/>
  <c r="E152" i="1"/>
  <c r="G121" i="1"/>
  <c r="F121" i="1"/>
  <c r="E121" i="1"/>
  <c r="F67" i="1"/>
  <c r="G67" i="1"/>
  <c r="F54" i="1" l="1"/>
  <c r="G54" i="1"/>
  <c r="E54" i="1"/>
  <c r="F39" i="1" l="1"/>
  <c r="F36" i="1" s="1"/>
  <c r="G39" i="1"/>
  <c r="G36" i="1" s="1"/>
  <c r="F114" i="1" l="1"/>
  <c r="G114" i="1" l="1"/>
  <c r="E114" i="1"/>
  <c r="E107" i="1"/>
  <c r="F73" i="1" l="1"/>
  <c r="F20" i="1" l="1"/>
  <c r="F57" i="1" l="1"/>
  <c r="G57" i="1" l="1"/>
  <c r="F85" i="1" l="1"/>
  <c r="G85" i="1"/>
  <c r="F83" i="1" l="1"/>
  <c r="G48" i="1"/>
  <c r="E48" i="1"/>
  <c r="G118" i="1" l="1"/>
  <c r="F118" i="1"/>
  <c r="E118" i="1"/>
  <c r="G111" i="1"/>
  <c r="F111" i="1"/>
  <c r="E111" i="1"/>
  <c r="F76" i="1"/>
  <c r="G76" i="1"/>
  <c r="F77" i="1"/>
  <c r="G77" i="1"/>
  <c r="G29" i="1"/>
  <c r="G25" i="1" s="1"/>
  <c r="F29" i="1"/>
  <c r="F25" i="1" s="1"/>
  <c r="E29" i="1"/>
  <c r="E25" i="1" s="1"/>
  <c r="G20" i="1" l="1"/>
  <c r="E20" i="1"/>
  <c r="F104" i="1"/>
  <c r="G104" i="1"/>
  <c r="E104" i="1"/>
  <c r="G73" i="1"/>
  <c r="F100" i="1" l="1"/>
  <c r="F52" i="1"/>
  <c r="F162" i="1" s="1"/>
  <c r="G52" i="1"/>
  <c r="G162" i="1" s="1"/>
  <c r="E52" i="1"/>
  <c r="G51" i="1"/>
  <c r="E57" i="1"/>
  <c r="F160" i="1" l="1"/>
  <c r="F136" i="1"/>
  <c r="G60" i="1"/>
  <c r="F60" i="1"/>
  <c r="E60" i="1"/>
  <c r="F51" i="1"/>
  <c r="E51" i="1"/>
  <c r="G136" i="1" l="1"/>
  <c r="E136" i="1"/>
  <c r="G100" i="1"/>
  <c r="E100" i="1"/>
  <c r="F23" i="1" l="1"/>
  <c r="F9" i="1" s="1"/>
  <c r="G156" i="1" l="1"/>
  <c r="F156" i="1"/>
  <c r="E156" i="1"/>
  <c r="F94" i="1"/>
  <c r="G94" i="1"/>
  <c r="F96" i="1"/>
  <c r="G96" i="1"/>
  <c r="E96" i="1"/>
  <c r="F92" i="1"/>
  <c r="G92" i="1"/>
  <c r="E92" i="1"/>
  <c r="E76" i="1"/>
  <c r="E77" i="1"/>
  <c r="E162" i="1" s="1"/>
  <c r="E160" i="1" s="1"/>
  <c r="F79" i="1"/>
  <c r="G79" i="1"/>
  <c r="E79" i="1"/>
  <c r="G83" i="1"/>
  <c r="E83" i="1"/>
  <c r="E73" i="1"/>
  <c r="F70" i="1"/>
  <c r="E70" i="1"/>
  <c r="E63" i="1"/>
  <c r="E75" i="1" l="1"/>
  <c r="F75" i="1"/>
  <c r="G75" i="1"/>
  <c r="E67" i="1"/>
  <c r="E128" i="1"/>
  <c r="E124" i="1" s="1"/>
  <c r="F45" i="1"/>
  <c r="G45" i="1"/>
  <c r="E45" i="1"/>
  <c r="E39" i="1"/>
  <c r="E36" i="1" s="1"/>
  <c r="G23" i="1"/>
  <c r="G9" i="1" s="1"/>
  <c r="E23" i="1"/>
  <c r="E9" i="1" s="1"/>
  <c r="E166" i="1" l="1"/>
  <c r="F166" i="1"/>
  <c r="G166" i="1"/>
</calcChain>
</file>

<file path=xl/comments1.xml><?xml version="1.0" encoding="utf-8"?>
<comments xmlns="http://schemas.openxmlformats.org/spreadsheetml/2006/main">
  <authors>
    <author>Рыстакова Оксана Сергеевна</author>
  </authors>
  <commentList>
    <comment ref="G70" authorId="0">
      <text>
        <r>
          <rPr>
            <b/>
            <sz val="9"/>
            <color indexed="81"/>
            <rFont val="Tahoma"/>
            <family val="2"/>
            <charset val="204"/>
          </rPr>
          <t>Рыстакова Оксана Сергеевна: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24" authorId="0">
      <text>
        <r>
          <rPr>
            <b/>
            <sz val="9"/>
            <color indexed="81"/>
            <rFont val="Tahoma"/>
            <family val="2"/>
            <charset val="204"/>
          </rPr>
          <t>Рыстакова Оксана Сергеевна: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24" authorId="0">
      <text>
        <r>
          <rPr>
            <b/>
            <sz val="9"/>
            <color indexed="81"/>
            <rFont val="Tahoma"/>
            <family val="2"/>
            <charset val="204"/>
          </rPr>
          <t>Рыстакова Оксана Сергеевна: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60" authorId="0">
      <text>
        <r>
          <rPr>
            <b/>
            <sz val="9"/>
            <color indexed="81"/>
            <rFont val="Tahoma"/>
            <family val="2"/>
            <charset val="204"/>
          </rPr>
          <t>Рыстакова Оксана Сергеевна: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61" authorId="0">
      <text>
        <r>
          <rPr>
            <b/>
            <sz val="9"/>
            <color indexed="81"/>
            <rFont val="Tahoma"/>
            <family val="2"/>
            <charset val="204"/>
          </rPr>
          <t>Рыстакова Оксана Сергеевна: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61" authorId="0">
      <text>
        <r>
          <rPr>
            <b/>
            <sz val="9"/>
            <color indexed="81"/>
            <rFont val="Tahoma"/>
            <family val="2"/>
            <charset val="204"/>
          </rPr>
          <t>Рыстакова Оксана Сергеевна: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61" authorId="0">
      <text>
        <r>
          <rPr>
            <b/>
            <sz val="9"/>
            <color indexed="81"/>
            <rFont val="Tahoma"/>
            <family val="2"/>
            <charset val="204"/>
          </rPr>
          <t>Рыстакова Оксана Сергеевна: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<sst xmlns="http://schemas.openxmlformats.org/spreadsheetml/2006/main" count="334" uniqueCount="134">
  <si>
    <t>ОТЧЕТ</t>
  </si>
  <si>
    <t>№ п/п</t>
  </si>
  <si>
    <t>Наименование</t>
  </si>
  <si>
    <t>Исполнитель, участник муниципальной программы</t>
  </si>
  <si>
    <t>Источник финансирования</t>
  </si>
  <si>
    <t>Финансовые затраты, тыс. руб.</t>
  </si>
  <si>
    <t>Целевые показатели</t>
  </si>
  <si>
    <t>Фактические расходы*</t>
  </si>
  <si>
    <t>Кассовые расходы</t>
  </si>
  <si>
    <t>Единица измерения</t>
  </si>
  <si>
    <t>Выполнение мероприятий по  осуществлению градостроительной деятельности</t>
  </si>
  <si>
    <t>Всего</t>
  </si>
  <si>
    <t>ФБ</t>
  </si>
  <si>
    <t>РБ</t>
  </si>
  <si>
    <t>МБ</t>
  </si>
  <si>
    <t>ДГ</t>
  </si>
  <si>
    <t>штука</t>
  </si>
  <si>
    <t>гектар</t>
  </si>
  <si>
    <t>МКУ «Градострои- тельный центр города Вологды»</t>
  </si>
  <si>
    <t>Количество отвекторизованных планшетов масштаба 1:500 с целью перехода на ведение топографической съемки масштабом 1:500 в векторном виде</t>
  </si>
  <si>
    <t>планшет</t>
  </si>
  <si>
    <t>Административный департамент</t>
  </si>
  <si>
    <t>Количество демонтированных незаконно установленных рекламных и информационных конструкций</t>
  </si>
  <si>
    <t>Оценка начальной (минимальной) стоимости годовой платы за право установки и эксплуатации рекламной конструкции</t>
  </si>
  <si>
    <t>Выполнение мероприятий по строительству автомобильных дорог местного значения</t>
  </si>
  <si>
    <t>ДГХ,                         МКУ «Служба городского хозяйства»</t>
  </si>
  <si>
    <t>Доля протяженности автомобильных дорог местного значения, введенных в эксплуатацию</t>
  </si>
  <si>
    <t>процент</t>
  </si>
  <si>
    <t>Выполнение мероприятий по капитальному ремонту автомобильных дорог  местного значения</t>
  </si>
  <si>
    <t>ДГХ</t>
  </si>
  <si>
    <t>Доля протяженности автомобильных дорог местного значения с твердым покрытием, на которых проведен капитальный ремонт</t>
  </si>
  <si>
    <t>Выполнение мероприятий по ремонту автомобильных дорог  местного значения</t>
  </si>
  <si>
    <t>ДГХ,                        МКУ «Служба городского хозяйства»</t>
  </si>
  <si>
    <t>Доля протяженности автомобильных дорог общего пользования местного значения, не отвечающих нормативным требованиям в их общей протяженности</t>
  </si>
  <si>
    <t>Выполнение мероприятий по содержанию улично-дорожной сети</t>
  </si>
  <si>
    <t>Содержание улично-дорожной сети в соответствии с нормативными требованиями:</t>
  </si>
  <si>
    <t>тыс. кв. м</t>
  </si>
  <si>
    <t>в зимний период</t>
  </si>
  <si>
    <t>тыс. кв. м.</t>
  </si>
  <si>
    <t>в летний период</t>
  </si>
  <si>
    <t>Выполнение мероприятий по обеспечению безопасности дорожного движения</t>
  </si>
  <si>
    <t xml:space="preserve">Всего </t>
  </si>
  <si>
    <t>Смертность от дорожно-транспортных происшествий на 100 тыс. человек населения</t>
  </si>
  <si>
    <t>человек</t>
  </si>
  <si>
    <t>МКУ «Служба городского хозяйства»</t>
  </si>
  <si>
    <t>Доля автомобильных дорог Вологодской агломерации, приведенных в нормативное состояние</t>
  </si>
  <si>
    <t>Выполнение мероприятий по  благоустройству</t>
  </si>
  <si>
    <t>ДГХ, МКУ «Служба городского хозяйства»</t>
  </si>
  <si>
    <t>Обеспечение благоустройства и озеленения территории муниципального образования «Город Вологда»</t>
  </si>
  <si>
    <t>Площадь зеленых насаждений, на которой проведена дезинсекция</t>
  </si>
  <si>
    <t>га</t>
  </si>
  <si>
    <t>Выполнение мероприятий по озеленению</t>
  </si>
  <si>
    <t>Посадка и содержание саженцев деревьев и кустарников</t>
  </si>
  <si>
    <t>Площадь земельных участков, обработанных химическими и (или) механическими способами для предотвращения распространения сорного растения борщевик Сосновского</t>
  </si>
  <si>
    <t>Выполнение мероприятий по освещению улиц</t>
  </si>
  <si>
    <t>Процент горения светильников наружного освещения, не менее 95 %</t>
  </si>
  <si>
    <t>животное</t>
  </si>
  <si>
    <t>По факту по медицинским показаниям</t>
  </si>
  <si>
    <t>Выполнение мероприятий по организации  ритуальных услуг и содержанию мест захоронения</t>
  </si>
  <si>
    <t>МКУ «Ритуал»</t>
  </si>
  <si>
    <t>Доля выполнения заявок служб оперативного реагирования по перевозке тел умерших (погибших) граждан в места предпохоронного содержания в общем количестве заявок</t>
  </si>
  <si>
    <t>Обеспечение содержания кладбищ в соответствии со стандартом качества выполнения муниципальной работы</t>
  </si>
  <si>
    <t>Протяженность сетей водоснабжения, введенных в эксплуатацию</t>
  </si>
  <si>
    <t>км</t>
  </si>
  <si>
    <t>Доля сетей водоснабжения, введенных в эксплуатацию</t>
  </si>
  <si>
    <t>Протяженность сетей водоотведения, введенных в эксплуатацию</t>
  </si>
  <si>
    <t>Доля сетей водоотведения, введенных в эксплуатацию</t>
  </si>
  <si>
    <t>Протяженность сетей теплоснабжения, введенных в эксплуатацию</t>
  </si>
  <si>
    <t>Доля сетей теплоснабжения, введенных в эксплуатацию</t>
  </si>
  <si>
    <t>Количество муниципальных жилых и нежилых помещений, расположенных в многоквартирных домах, в которых проведен капитальный ремонт или ремонт</t>
  </si>
  <si>
    <t>помещение</t>
  </si>
  <si>
    <r>
      <t xml:space="preserve">Выполнение </t>
    </r>
    <r>
      <rPr>
        <sz val="10"/>
        <color theme="1"/>
        <rFont val="Times New Roman"/>
        <family val="1"/>
        <charset val="204"/>
      </rPr>
      <t>мероприятий по охране окружающей среды</t>
    </r>
  </si>
  <si>
    <t>МКУ «Центр гражданской защиты города Вологды»</t>
  </si>
  <si>
    <t>Количество демеркуризированных ртутьсодержащих ламп</t>
  </si>
  <si>
    <t>Обеспечение выполнения показателей бюджетной сметы муниципального казенного учреждения «Служба городского хозяйства»</t>
  </si>
  <si>
    <t xml:space="preserve">городского хозяйства </t>
  </si>
  <si>
    <t xml:space="preserve">Администрации города Вологды  </t>
  </si>
  <si>
    <t xml:space="preserve">                                        </t>
  </si>
  <si>
    <t>ДГХ,  МКУ «Служба городского хозяйства»</t>
  </si>
  <si>
    <t>Обеспечение деятельности МКУ "Служба городского хозяйства"</t>
  </si>
  <si>
    <t>Наименование мероприятия</t>
  </si>
  <si>
    <t>Эвтаназия и утилизация останков животных без владельцев</t>
  </si>
  <si>
    <t xml:space="preserve">Отлов, осмотр, учет и содержание животных без владельцев
</t>
  </si>
  <si>
    <t>куб.м</t>
  </si>
  <si>
    <t>единица</t>
  </si>
  <si>
    <t>Выполнение мероприятий по капитальному ремонту общего имущества в многоквартирных домах</t>
  </si>
  <si>
    <t xml:space="preserve">Доля муниципальных маршрутов регулярных перевозок на территории муниципального образования "Город Вологда", переведенных с перевозок по нерегулируемым тарифам на перевозки по регулируемым тарифам
</t>
  </si>
  <si>
    <t>Организация транспортного обслуживания населения в границах городского округа города Вологды</t>
  </si>
  <si>
    <t xml:space="preserve">Выполнение мероприятий по содержанию имущества, находящегося в муниципальной собственности городского округа города Вологды
</t>
  </si>
  <si>
    <t>Управление образования</t>
  </si>
  <si>
    <t xml:space="preserve">Реализация регионального проекта "Общесистемные меры развития дорожного хозяйства Вологодской области"
</t>
  </si>
  <si>
    <t>Итого</t>
  </si>
  <si>
    <t xml:space="preserve">Выполнение мероприятий по осуществлению отдельных государственных полномочий по организации мероприятий при осуществлении деятельности по обращению с животными без владельцев
</t>
  </si>
  <si>
    <t>Обеспечение выполнения функций Департамента городского хозяйства Администрации города Вологды</t>
  </si>
  <si>
    <r>
      <t>ДГХ</t>
    </r>
    <r>
      <rPr>
        <sz val="11"/>
        <color theme="1"/>
        <rFont val="Times New Roman"/>
        <family val="1"/>
        <charset val="204"/>
      </rPr>
      <t/>
    </r>
  </si>
  <si>
    <t>Обеспечение деятельности МКУ "Градостроительный центр города Вологды"</t>
  </si>
  <si>
    <t>Обеспечение выполнения функций Департамента градостроительства Администрации города Вологды"</t>
  </si>
  <si>
    <t>Обеспечение деятельности МКУ "Дорремстрой"</t>
  </si>
  <si>
    <t xml:space="preserve">МКУ "Дорремстрой"
</t>
  </si>
  <si>
    <t>Реализация регионального проекта "Чистая страна"</t>
  </si>
  <si>
    <t xml:space="preserve">Реализация регионального проекта "Региональная и местная дорожная сеть Вологодской области"
</t>
  </si>
  <si>
    <t xml:space="preserve">Обеспечение выполнения показателей бюджетной сметы муниципальным казенным учреждением "Градостроительный центр города Вологды"
</t>
  </si>
  <si>
    <t xml:space="preserve">Обеспечение выполнения показателей бюджетной сметы муниципальным казенным учреждением "Дорремстрой"
</t>
  </si>
  <si>
    <t xml:space="preserve">Степень выполнения графика реализации муниципальной программы
</t>
  </si>
  <si>
    <t>Выполнение мероприятий по строительству (реконструкции), капитальному ремонту, ремонту и содержанию систем тепло-, газо-, водоснабжения и водоотведения</t>
  </si>
  <si>
    <t xml:space="preserve">Площадь территории городского округа города Вологды, на которую выполнен комплекс работ по аэрофотосъемке
</t>
  </si>
  <si>
    <t>контракт</t>
  </si>
  <si>
    <t>Ликвидация несанкционированных свалок на территории городского округа(объем отходов)</t>
  </si>
  <si>
    <t>Л.В.Степанов</t>
  </si>
  <si>
    <t xml:space="preserve">Реализация регионального проекта "Безопасность дорожного движения"
</t>
  </si>
  <si>
    <t>Реализация регионального проекта "Жилье"</t>
  </si>
  <si>
    <t xml:space="preserve">Обеспечение выполнения функций Управления архитектуры Администрации города Вологды
</t>
  </si>
  <si>
    <t xml:space="preserve">Управления архитектуры Администрации города Вологды
</t>
  </si>
  <si>
    <t>Количество выполненных муниципальных контрактов по обеспечению технической поддержки и обновления версии программного обеспечения информационной системы «Автоматизированная информационная система обеспечения градостроительной деятельности»</t>
  </si>
  <si>
    <t>Количество муниципальных образовательных организаций, реализующих  основные образовательные программы дошкольного образования, в которых приобретены технические средства обучения, наглядные учебные и методические материалы</t>
  </si>
  <si>
    <t>Количество муниципальных образовательных организаций, реализующих основные образовательные программы начального общего, основного общего и среднего общего образования, в которых приобретены технические средства обучения, наглядные учебные и методические материалы</t>
  </si>
  <si>
    <t>Протяженность приведенных в нормативное состояние искусственных дорожных сооружений на автомобильных дорогах местного значения в границах городских округов (накопленным итогом)</t>
  </si>
  <si>
    <t>п.м.</t>
  </si>
  <si>
    <t xml:space="preserve">Начальник Департамента </t>
  </si>
  <si>
    <t>Управление архитектуры</t>
  </si>
  <si>
    <t>ДГХ; МКУ «Служба городского хозяйства»</t>
  </si>
  <si>
    <t xml:space="preserve">Оценка рыночной стоимости права на заключение договора о комплексном развитии территории
</t>
  </si>
  <si>
    <t>о выполнении муниципальной программы «Развитие градостроительства и инфраструктуры» за 1 квартал 2024 года</t>
  </si>
  <si>
    <t>План на 2024 год</t>
  </si>
  <si>
    <t>Факт за 1 квартал 2024 года</t>
  </si>
  <si>
    <t>* - сумма кредиторской задолженности по состоянию на 01 января 2024 года и принятые счета за выполненные работы за 2024 год</t>
  </si>
  <si>
    <t>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</si>
  <si>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 xml:space="preserve">Выполнение проектных работ на строительство линейного объекта участка улично-дорожной сети улицы Новгородской от улицы Молодежной в городе Вологде (2 этап)
</t>
  </si>
  <si>
    <t>проект</t>
  </si>
  <si>
    <t xml:space="preserve">Реконструкция КНС-21 в пос. Ананьино в г. Вологде
</t>
  </si>
  <si>
    <t xml:space="preserve"> Реализованы проекты по развитию территорий, расположенных в границах населенных пунктов, предусматривающих строительство жилья, которые включены в государственные программы субъектов Российской Федерации по развитию жилищного строительства (реконструкция самотечного коллектора d = 900 мм, l = 1560 м п. по ул. Маршала Конева от ул. Воркутинской до ул. Герцена)
</t>
  </si>
  <si>
    <t xml:space="preserve">Реализованы проекты по развитию территорий, расположенных в границах населенных пунктов, предусматривающих строительство жилья, которые включены в государственные программы субъектов Российской Федерации по развитию жилищного строительства (реконструкция КНС-21 и строительство напорных трубопроводов 2d = 400 мм, l = 4935 м п. от КНС-21 в п. Ананьино до ул. Преображенского)
</t>
  </si>
  <si>
    <t xml:space="preserve">Ликвидированы несанкционированные свалки в границах городов (штука)
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</si>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</sst>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top" wrapText="1"/>
    </xf>
    <xf numFmtId="0" fontId="0" fillId="2" borderId="0" xfId="0" applyFill="1"/>
    <xf numFmtId="0" fontId="2" fillId="2" borderId="0" xfId="0" applyFont="1" applyFill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4" fontId="0" fillId="2" borderId="0" xfId="0" applyNumberFormat="1" applyFill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top" wrapText="1"/>
    </xf>
    <xf numFmtId="0" fontId="9" fillId="2" borderId="4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71"/>
  <sheetViews>
    <sheetView tabSelected="1" zoomScale="90" zoomScaleNormal="90" workbookViewId="0">
      <selection activeCell="H104" sqref="H104:H106"/>
    </sheetView>
  </sheetViews>
  <sheetFormatPr defaultRowHeight="15" x14ac:dyDescent="0.25"/>
  <cols>
    <col min="1" max="1" width="4.140625" customWidth="1"/>
    <col min="2" max="2" width="21" customWidth="1"/>
    <col min="3" max="3" width="18" customWidth="1"/>
    <col min="5" max="5" width="11.42578125" style="4" bestFit="1" customWidth="1"/>
    <col min="6" max="6" width="9.85546875" style="4" customWidth="1"/>
    <col min="7" max="7" width="10.140625" style="4" customWidth="1"/>
    <col min="8" max="8" width="35.7109375" style="4" customWidth="1"/>
    <col min="9" max="9" width="9.140625" style="4"/>
    <col min="10" max="10" width="12.42578125" style="4" customWidth="1"/>
    <col min="11" max="11" width="10.7109375" style="4" customWidth="1"/>
    <col min="13" max="14" width="0" hidden="1" customWidth="1"/>
  </cols>
  <sheetData>
    <row r="1" spans="1:12" ht="9" customHeight="1" x14ac:dyDescent="0.25">
      <c r="A1" s="4"/>
      <c r="B1" s="4"/>
      <c r="C1" s="4"/>
      <c r="D1" s="4"/>
    </row>
    <row r="2" spans="1:12" ht="16.5" x14ac:dyDescent="0.25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2" ht="16.5" x14ac:dyDescent="0.25">
      <c r="A3" s="81" t="s">
        <v>122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2" ht="11.25" customHeight="1" x14ac:dyDescent="0.25">
      <c r="A4" s="5"/>
      <c r="B4" s="4"/>
      <c r="C4" s="4"/>
      <c r="D4" s="4"/>
    </row>
    <row r="5" spans="1:12" ht="32.25" customHeight="1" x14ac:dyDescent="0.25">
      <c r="A5" s="99" t="s">
        <v>1</v>
      </c>
      <c r="B5" s="83" t="s">
        <v>80</v>
      </c>
      <c r="C5" s="99" t="s">
        <v>3</v>
      </c>
      <c r="D5" s="99" t="s">
        <v>4</v>
      </c>
      <c r="E5" s="99" t="s">
        <v>5</v>
      </c>
      <c r="F5" s="99"/>
      <c r="G5" s="99"/>
      <c r="H5" s="99" t="s">
        <v>6</v>
      </c>
      <c r="I5" s="99"/>
      <c r="J5" s="99"/>
      <c r="K5" s="99"/>
    </row>
    <row r="6" spans="1:12" ht="24" customHeight="1" x14ac:dyDescent="0.25">
      <c r="A6" s="99"/>
      <c r="B6" s="100"/>
      <c r="C6" s="99"/>
      <c r="D6" s="99"/>
      <c r="E6" s="99" t="s">
        <v>123</v>
      </c>
      <c r="F6" s="99" t="s">
        <v>7</v>
      </c>
      <c r="G6" s="99" t="s">
        <v>8</v>
      </c>
      <c r="H6" s="99" t="s">
        <v>2</v>
      </c>
      <c r="I6" s="99" t="s">
        <v>9</v>
      </c>
      <c r="J6" s="99" t="s">
        <v>123</v>
      </c>
      <c r="K6" s="83" t="s">
        <v>124</v>
      </c>
    </row>
    <row r="7" spans="1:12" x14ac:dyDescent="0.25">
      <c r="A7" s="99"/>
      <c r="B7" s="84"/>
      <c r="C7" s="99"/>
      <c r="D7" s="99"/>
      <c r="E7" s="99"/>
      <c r="F7" s="99"/>
      <c r="G7" s="99"/>
      <c r="H7" s="99"/>
      <c r="I7" s="99"/>
      <c r="J7" s="99"/>
      <c r="K7" s="84"/>
    </row>
    <row r="8" spans="1:12" x14ac:dyDescent="0.25">
      <c r="A8" s="10">
        <v>1</v>
      </c>
      <c r="B8" s="15">
        <v>2</v>
      </c>
      <c r="C8" s="14">
        <v>3</v>
      </c>
      <c r="D8" s="14">
        <v>4</v>
      </c>
      <c r="E8" s="39">
        <v>5</v>
      </c>
      <c r="F8" s="39">
        <v>6</v>
      </c>
      <c r="G8" s="39">
        <v>7</v>
      </c>
      <c r="H8" s="39">
        <v>8</v>
      </c>
      <c r="I8" s="39">
        <v>9</v>
      </c>
      <c r="J8" s="39">
        <v>10</v>
      </c>
      <c r="K8" s="38">
        <v>11</v>
      </c>
    </row>
    <row r="9" spans="1:12" ht="15" customHeight="1" x14ac:dyDescent="0.25">
      <c r="A9" s="63">
        <v>1</v>
      </c>
      <c r="B9" s="87" t="s">
        <v>10</v>
      </c>
      <c r="C9" s="49"/>
      <c r="D9" s="29" t="s">
        <v>11</v>
      </c>
      <c r="E9" s="21">
        <f>E13+E17+E20+E23</f>
        <v>30954.400000000001</v>
      </c>
      <c r="F9" s="21">
        <f t="shared" ref="F9" si="0">F13+F17+F20+F23</f>
        <v>7000</v>
      </c>
      <c r="G9" s="21">
        <f>G13+G17+G20+G23</f>
        <v>7000</v>
      </c>
      <c r="H9" s="50"/>
      <c r="I9" s="63"/>
      <c r="J9" s="49"/>
      <c r="K9" s="49"/>
    </row>
    <row r="10" spans="1:12" x14ac:dyDescent="0.25">
      <c r="A10" s="64"/>
      <c r="B10" s="88"/>
      <c r="C10" s="49"/>
      <c r="D10" s="29" t="s">
        <v>12</v>
      </c>
      <c r="E10" s="21">
        <f>E14</f>
        <v>2113.4</v>
      </c>
      <c r="F10" s="21">
        <f t="shared" ref="F10:G10" si="1">F14</f>
        <v>0</v>
      </c>
      <c r="G10" s="21">
        <f t="shared" si="1"/>
        <v>0</v>
      </c>
      <c r="H10" s="50"/>
      <c r="I10" s="64"/>
      <c r="J10" s="49"/>
      <c r="K10" s="49"/>
    </row>
    <row r="11" spans="1:12" x14ac:dyDescent="0.25">
      <c r="A11" s="64"/>
      <c r="B11" s="88"/>
      <c r="C11" s="49"/>
      <c r="D11" s="29" t="s">
        <v>13</v>
      </c>
      <c r="E11" s="21">
        <f>E15+E21</f>
        <v>663.5</v>
      </c>
      <c r="F11" s="21">
        <f t="shared" ref="F11:G11" si="2">F15+F21</f>
        <v>0</v>
      </c>
      <c r="G11" s="21">
        <f t="shared" si="2"/>
        <v>0</v>
      </c>
      <c r="H11" s="50"/>
      <c r="I11" s="64"/>
      <c r="J11" s="49"/>
      <c r="K11" s="49"/>
      <c r="L11" s="4"/>
    </row>
    <row r="12" spans="1:12" x14ac:dyDescent="0.25">
      <c r="A12" s="64"/>
      <c r="B12" s="88"/>
      <c r="C12" s="49"/>
      <c r="D12" s="29" t="s">
        <v>14</v>
      </c>
      <c r="E12" s="21">
        <f>E16+E19+E22+E24</f>
        <v>28177.5</v>
      </c>
      <c r="F12" s="21">
        <f t="shared" ref="F12:G12" si="3">F16+F19+F22+F24</f>
        <v>7000</v>
      </c>
      <c r="G12" s="21">
        <f t="shared" si="3"/>
        <v>7000</v>
      </c>
      <c r="H12" s="50"/>
      <c r="I12" s="65"/>
      <c r="J12" s="49"/>
      <c r="K12" s="49"/>
      <c r="L12" s="4"/>
    </row>
    <row r="13" spans="1:12" ht="39.75" customHeight="1" x14ac:dyDescent="0.25">
      <c r="A13" s="64"/>
      <c r="B13" s="88"/>
      <c r="C13" s="49" t="s">
        <v>15</v>
      </c>
      <c r="D13" s="8" t="s">
        <v>11</v>
      </c>
      <c r="E13" s="21">
        <f t="shared" ref="E13:F13" si="4">E14+E16+E15</f>
        <v>3397.4</v>
      </c>
      <c r="F13" s="21">
        <f t="shared" si="4"/>
        <v>0</v>
      </c>
      <c r="G13" s="21">
        <f>G14+G16+G15</f>
        <v>0</v>
      </c>
      <c r="H13" s="3" t="s">
        <v>105</v>
      </c>
      <c r="I13" s="30" t="s">
        <v>17</v>
      </c>
      <c r="J13" s="30">
        <v>600</v>
      </c>
      <c r="K13" s="30">
        <v>0</v>
      </c>
      <c r="L13" s="4"/>
    </row>
    <row r="14" spans="1:12" ht="38.25" customHeight="1" x14ac:dyDescent="0.25">
      <c r="A14" s="64"/>
      <c r="B14" s="88"/>
      <c r="C14" s="49"/>
      <c r="D14" s="8" t="s">
        <v>12</v>
      </c>
      <c r="E14" s="21">
        <v>2113.4</v>
      </c>
      <c r="F14" s="21">
        <v>0</v>
      </c>
      <c r="G14" s="21">
        <v>0</v>
      </c>
      <c r="H14" s="32" t="s">
        <v>121</v>
      </c>
      <c r="I14" s="34" t="s">
        <v>16</v>
      </c>
      <c r="J14" s="34">
        <v>3</v>
      </c>
      <c r="K14" s="34">
        <v>0</v>
      </c>
      <c r="L14" s="4"/>
    </row>
    <row r="15" spans="1:12" ht="42.75" customHeight="1" x14ac:dyDescent="0.25">
      <c r="A15" s="64"/>
      <c r="B15" s="88"/>
      <c r="C15" s="49"/>
      <c r="D15" s="6" t="s">
        <v>13</v>
      </c>
      <c r="E15" s="40">
        <v>663.5</v>
      </c>
      <c r="F15" s="40">
        <v>0</v>
      </c>
      <c r="G15" s="40">
        <v>0</v>
      </c>
      <c r="H15" s="85" t="s">
        <v>113</v>
      </c>
      <c r="I15" s="75" t="s">
        <v>106</v>
      </c>
      <c r="J15" s="63">
        <v>1</v>
      </c>
      <c r="K15" s="63">
        <v>0</v>
      </c>
      <c r="L15" s="4"/>
    </row>
    <row r="16" spans="1:12" ht="59.25" customHeight="1" x14ac:dyDescent="0.25">
      <c r="A16" s="64"/>
      <c r="B16" s="88"/>
      <c r="C16" s="49"/>
      <c r="D16" s="6" t="s">
        <v>14</v>
      </c>
      <c r="E16" s="40">
        <v>620.5</v>
      </c>
      <c r="F16" s="40">
        <v>0</v>
      </c>
      <c r="G16" s="40">
        <v>0</v>
      </c>
      <c r="H16" s="86"/>
      <c r="I16" s="90"/>
      <c r="J16" s="65"/>
      <c r="K16" s="65"/>
      <c r="L16" s="4"/>
    </row>
    <row r="17" spans="1:12" ht="30.75" customHeight="1" x14ac:dyDescent="0.25">
      <c r="A17" s="64"/>
      <c r="B17" s="88"/>
      <c r="C17" s="49" t="s">
        <v>119</v>
      </c>
      <c r="D17" s="18" t="s">
        <v>11</v>
      </c>
      <c r="E17" s="21">
        <f>E19+E18</f>
        <v>26297</v>
      </c>
      <c r="F17" s="21">
        <f t="shared" ref="F17:G17" si="5">F19+F18</f>
        <v>7000</v>
      </c>
      <c r="G17" s="21">
        <f t="shared" si="5"/>
        <v>7000</v>
      </c>
      <c r="H17" s="50"/>
      <c r="I17" s="49"/>
      <c r="J17" s="49"/>
      <c r="K17" s="49"/>
      <c r="L17" s="4"/>
    </row>
    <row r="18" spans="1:12" ht="33" customHeight="1" x14ac:dyDescent="0.25">
      <c r="A18" s="64"/>
      <c r="B18" s="88"/>
      <c r="C18" s="49"/>
      <c r="D18" s="18" t="s">
        <v>13</v>
      </c>
      <c r="E18" s="21">
        <v>0</v>
      </c>
      <c r="F18" s="21">
        <v>0</v>
      </c>
      <c r="G18" s="21">
        <v>0</v>
      </c>
      <c r="H18" s="50"/>
      <c r="I18" s="49"/>
      <c r="J18" s="49"/>
      <c r="K18" s="49"/>
      <c r="L18" s="4"/>
    </row>
    <row r="19" spans="1:12" ht="27.75" customHeight="1" x14ac:dyDescent="0.25">
      <c r="A19" s="64"/>
      <c r="B19" s="88"/>
      <c r="C19" s="49"/>
      <c r="D19" s="18" t="s">
        <v>14</v>
      </c>
      <c r="E19" s="21">
        <v>26297</v>
      </c>
      <c r="F19" s="21">
        <v>7000</v>
      </c>
      <c r="G19" s="21">
        <v>7000</v>
      </c>
      <c r="H19" s="50"/>
      <c r="I19" s="49"/>
      <c r="J19" s="49"/>
      <c r="K19" s="49"/>
      <c r="L19" s="4"/>
    </row>
    <row r="20" spans="1:12" ht="30" customHeight="1" x14ac:dyDescent="0.25">
      <c r="A20" s="64"/>
      <c r="B20" s="88"/>
      <c r="C20" s="49" t="s">
        <v>18</v>
      </c>
      <c r="D20" s="8" t="s">
        <v>11</v>
      </c>
      <c r="E20" s="21">
        <f>E22+E21</f>
        <v>600</v>
      </c>
      <c r="F20" s="21">
        <f t="shared" ref="F20:G20" si="6">F22+F21</f>
        <v>0</v>
      </c>
      <c r="G20" s="21">
        <f t="shared" si="6"/>
        <v>0</v>
      </c>
      <c r="H20" s="50" t="s">
        <v>19</v>
      </c>
      <c r="I20" s="49" t="s">
        <v>20</v>
      </c>
      <c r="J20" s="49">
        <v>148</v>
      </c>
      <c r="K20" s="49">
        <v>0</v>
      </c>
      <c r="L20" s="4"/>
    </row>
    <row r="21" spans="1:12" ht="23.25" customHeight="1" x14ac:dyDescent="0.25">
      <c r="A21" s="64"/>
      <c r="B21" s="88"/>
      <c r="C21" s="49"/>
      <c r="D21" s="8" t="s">
        <v>13</v>
      </c>
      <c r="E21" s="21">
        <v>0</v>
      </c>
      <c r="F21" s="21">
        <v>0</v>
      </c>
      <c r="G21" s="21">
        <v>0</v>
      </c>
      <c r="H21" s="50"/>
      <c r="I21" s="49"/>
      <c r="J21" s="49"/>
      <c r="K21" s="49"/>
      <c r="L21" s="4"/>
    </row>
    <row r="22" spans="1:12" ht="23.25" customHeight="1" x14ac:dyDescent="0.25">
      <c r="A22" s="64"/>
      <c r="B22" s="88"/>
      <c r="C22" s="49"/>
      <c r="D22" s="8" t="s">
        <v>14</v>
      </c>
      <c r="E22" s="21">
        <v>600</v>
      </c>
      <c r="F22" s="21">
        <v>0</v>
      </c>
      <c r="G22" s="21">
        <v>0</v>
      </c>
      <c r="H22" s="50"/>
      <c r="I22" s="49"/>
      <c r="J22" s="49"/>
      <c r="K22" s="49"/>
      <c r="L22" s="4"/>
    </row>
    <row r="23" spans="1:12" ht="42.75" customHeight="1" x14ac:dyDescent="0.25">
      <c r="A23" s="64"/>
      <c r="B23" s="88"/>
      <c r="C23" s="63" t="s">
        <v>21</v>
      </c>
      <c r="D23" s="8" t="s">
        <v>11</v>
      </c>
      <c r="E23" s="21">
        <f>E24</f>
        <v>660</v>
      </c>
      <c r="F23" s="21">
        <f t="shared" ref="F23:G23" si="7">F24</f>
        <v>0</v>
      </c>
      <c r="G23" s="21">
        <f t="shared" si="7"/>
        <v>0</v>
      </c>
      <c r="H23" s="31" t="s">
        <v>22</v>
      </c>
      <c r="I23" s="30" t="s">
        <v>16</v>
      </c>
      <c r="J23" s="30">
        <v>60</v>
      </c>
      <c r="K23" s="30">
        <v>0</v>
      </c>
      <c r="L23" s="4"/>
    </row>
    <row r="24" spans="1:12" ht="49.5" customHeight="1" x14ac:dyDescent="0.25">
      <c r="A24" s="65"/>
      <c r="B24" s="89"/>
      <c r="C24" s="65"/>
      <c r="D24" s="8" t="s">
        <v>14</v>
      </c>
      <c r="E24" s="21">
        <v>660</v>
      </c>
      <c r="F24" s="21">
        <v>0</v>
      </c>
      <c r="G24" s="21">
        <v>0</v>
      </c>
      <c r="H24" s="31" t="s">
        <v>23</v>
      </c>
      <c r="I24" s="30" t="s">
        <v>16</v>
      </c>
      <c r="J24" s="30">
        <v>66</v>
      </c>
      <c r="K24" s="30">
        <v>0</v>
      </c>
      <c r="L24" s="4"/>
    </row>
    <row r="25" spans="1:12" ht="18.75" customHeight="1" x14ac:dyDescent="0.25">
      <c r="A25" s="50">
        <v>2</v>
      </c>
      <c r="B25" s="77" t="s">
        <v>24</v>
      </c>
      <c r="C25" s="49"/>
      <c r="D25" s="29" t="s">
        <v>11</v>
      </c>
      <c r="E25" s="22">
        <f>E29+E33</f>
        <v>88264.7</v>
      </c>
      <c r="F25" s="22">
        <f t="shared" ref="F25:G25" si="8">F29+F33</f>
        <v>0</v>
      </c>
      <c r="G25" s="22">
        <f t="shared" si="8"/>
        <v>0</v>
      </c>
      <c r="H25" s="58"/>
      <c r="I25" s="63"/>
      <c r="J25" s="63"/>
      <c r="K25" s="63"/>
      <c r="L25" s="4"/>
    </row>
    <row r="26" spans="1:12" x14ac:dyDescent="0.25">
      <c r="A26" s="50"/>
      <c r="B26" s="77"/>
      <c r="C26" s="49"/>
      <c r="D26" s="29" t="s">
        <v>12</v>
      </c>
      <c r="E26" s="22">
        <f>E30</f>
        <v>0</v>
      </c>
      <c r="F26" s="22">
        <f t="shared" ref="F26:G26" si="9">F30+F34</f>
        <v>0</v>
      </c>
      <c r="G26" s="22">
        <f t="shared" si="9"/>
        <v>0</v>
      </c>
      <c r="H26" s="82"/>
      <c r="I26" s="64"/>
      <c r="J26" s="64"/>
      <c r="K26" s="64"/>
      <c r="L26" s="4"/>
    </row>
    <row r="27" spans="1:12" x14ac:dyDescent="0.25">
      <c r="A27" s="50"/>
      <c r="B27" s="77"/>
      <c r="C27" s="49"/>
      <c r="D27" s="29" t="s">
        <v>13</v>
      </c>
      <c r="E27" s="22">
        <f>E31+E34</f>
        <v>49285.2</v>
      </c>
      <c r="F27" s="22">
        <f t="shared" ref="F27:G27" si="10">F31</f>
        <v>0</v>
      </c>
      <c r="G27" s="22">
        <f t="shared" si="10"/>
        <v>0</v>
      </c>
      <c r="H27" s="82"/>
      <c r="I27" s="64"/>
      <c r="J27" s="64"/>
      <c r="K27" s="64"/>
      <c r="L27" s="4"/>
    </row>
    <row r="28" spans="1:12" ht="18" customHeight="1" x14ac:dyDescent="0.25">
      <c r="A28" s="50"/>
      <c r="B28" s="77"/>
      <c r="C28" s="49"/>
      <c r="D28" s="3" t="s">
        <v>14</v>
      </c>
      <c r="E28" s="22">
        <f>E32+E35</f>
        <v>38979.5</v>
      </c>
      <c r="F28" s="22">
        <f t="shared" ref="F28:G28" si="11">F32+F35</f>
        <v>0</v>
      </c>
      <c r="G28" s="22">
        <f t="shared" si="11"/>
        <v>0</v>
      </c>
      <c r="H28" s="59"/>
      <c r="I28" s="65"/>
      <c r="J28" s="65"/>
      <c r="K28" s="65"/>
      <c r="L28" s="4"/>
    </row>
    <row r="29" spans="1:12" ht="33.75" customHeight="1" x14ac:dyDescent="0.25">
      <c r="A29" s="50"/>
      <c r="B29" s="77"/>
      <c r="C29" s="64" t="s">
        <v>25</v>
      </c>
      <c r="D29" s="8" t="s">
        <v>11</v>
      </c>
      <c r="E29" s="22">
        <f>E31+E32+E30</f>
        <v>18158.3</v>
      </c>
      <c r="F29" s="22">
        <f t="shared" ref="F29:G29" si="12">F31+F32+F30</f>
        <v>0</v>
      </c>
      <c r="G29" s="22">
        <f t="shared" si="12"/>
        <v>0</v>
      </c>
      <c r="H29" s="58" t="s">
        <v>127</v>
      </c>
      <c r="I29" s="49" t="s">
        <v>128</v>
      </c>
      <c r="J29" s="49">
        <v>1</v>
      </c>
      <c r="K29" s="49">
        <v>0</v>
      </c>
      <c r="L29" s="4"/>
    </row>
    <row r="30" spans="1:12" ht="33.75" customHeight="1" x14ac:dyDescent="0.25">
      <c r="A30" s="50"/>
      <c r="B30" s="77"/>
      <c r="C30" s="64"/>
      <c r="D30" s="8" t="s">
        <v>12</v>
      </c>
      <c r="E30" s="22">
        <v>0</v>
      </c>
      <c r="F30" s="22">
        <v>0</v>
      </c>
      <c r="G30" s="22">
        <v>0</v>
      </c>
      <c r="H30" s="59"/>
      <c r="I30" s="49"/>
      <c r="J30" s="49"/>
      <c r="K30" s="49"/>
      <c r="L30" s="4"/>
    </row>
    <row r="31" spans="1:12" ht="21" customHeight="1" x14ac:dyDescent="0.25">
      <c r="A31" s="50"/>
      <c r="B31" s="77"/>
      <c r="C31" s="64"/>
      <c r="D31" s="8" t="s">
        <v>13</v>
      </c>
      <c r="E31" s="22">
        <v>0</v>
      </c>
      <c r="F31" s="22">
        <v>0</v>
      </c>
      <c r="G31" s="22">
        <v>0</v>
      </c>
      <c r="H31" s="87" t="s">
        <v>26</v>
      </c>
      <c r="I31" s="63" t="s">
        <v>27</v>
      </c>
      <c r="J31" s="63">
        <v>89.31</v>
      </c>
      <c r="K31" s="63">
        <v>89.22</v>
      </c>
      <c r="L31" s="4"/>
    </row>
    <row r="32" spans="1:12" ht="27" customHeight="1" x14ac:dyDescent="0.25">
      <c r="A32" s="50"/>
      <c r="B32" s="77"/>
      <c r="C32" s="64"/>
      <c r="D32" s="3" t="s">
        <v>14</v>
      </c>
      <c r="E32" s="41">
        <v>18158.3</v>
      </c>
      <c r="F32" s="41">
        <v>0</v>
      </c>
      <c r="G32" s="41">
        <v>0</v>
      </c>
      <c r="H32" s="88"/>
      <c r="I32" s="64"/>
      <c r="J32" s="64"/>
      <c r="K32" s="64"/>
      <c r="L32" s="4"/>
    </row>
    <row r="33" spans="1:12" ht="23.25" customHeight="1" x14ac:dyDescent="0.25">
      <c r="A33" s="50"/>
      <c r="B33" s="77"/>
      <c r="C33" s="49" t="s">
        <v>18</v>
      </c>
      <c r="D33" s="8" t="s">
        <v>11</v>
      </c>
      <c r="E33" s="22">
        <f>E34+E35</f>
        <v>70106.399999999994</v>
      </c>
      <c r="F33" s="22">
        <f t="shared" ref="F33:G33" si="13">F34+F35</f>
        <v>0</v>
      </c>
      <c r="G33" s="22">
        <f t="shared" si="13"/>
        <v>0</v>
      </c>
      <c r="H33" s="88"/>
      <c r="I33" s="64"/>
      <c r="J33" s="64"/>
      <c r="K33" s="64"/>
      <c r="L33" s="4"/>
    </row>
    <row r="34" spans="1:12" ht="23.25" customHeight="1" x14ac:dyDescent="0.25">
      <c r="A34" s="50"/>
      <c r="B34" s="77"/>
      <c r="C34" s="49"/>
      <c r="D34" s="19" t="s">
        <v>13</v>
      </c>
      <c r="E34" s="22">
        <v>49285.2</v>
      </c>
      <c r="F34" s="42">
        <v>0</v>
      </c>
      <c r="G34" s="42">
        <v>0</v>
      </c>
      <c r="H34" s="88"/>
      <c r="I34" s="64"/>
      <c r="J34" s="64"/>
      <c r="K34" s="64"/>
      <c r="L34" s="4"/>
    </row>
    <row r="35" spans="1:12" ht="23.25" customHeight="1" x14ac:dyDescent="0.25">
      <c r="A35" s="50"/>
      <c r="B35" s="77"/>
      <c r="C35" s="49"/>
      <c r="D35" s="8" t="s">
        <v>14</v>
      </c>
      <c r="E35" s="22">
        <v>20821.2</v>
      </c>
      <c r="F35" s="42">
        <v>0</v>
      </c>
      <c r="G35" s="42">
        <v>0</v>
      </c>
      <c r="H35" s="89"/>
      <c r="I35" s="65"/>
      <c r="J35" s="65"/>
      <c r="K35" s="65"/>
      <c r="L35" s="4"/>
    </row>
    <row r="36" spans="1:12" ht="23.25" customHeight="1" x14ac:dyDescent="0.25">
      <c r="A36" s="91">
        <v>3</v>
      </c>
      <c r="B36" s="87" t="s">
        <v>28</v>
      </c>
      <c r="C36" s="63"/>
      <c r="D36" s="20" t="s">
        <v>11</v>
      </c>
      <c r="E36" s="22">
        <f>E39+E42</f>
        <v>280066.3</v>
      </c>
      <c r="F36" s="22">
        <f t="shared" ref="F36:G36" si="14">F39+F42</f>
        <v>0</v>
      </c>
      <c r="G36" s="22">
        <f t="shared" si="14"/>
        <v>0</v>
      </c>
      <c r="H36" s="75"/>
      <c r="I36" s="63"/>
      <c r="J36" s="63"/>
      <c r="K36" s="63"/>
      <c r="L36" s="4"/>
    </row>
    <row r="37" spans="1:12" ht="23.25" customHeight="1" x14ac:dyDescent="0.25">
      <c r="A37" s="92"/>
      <c r="B37" s="88"/>
      <c r="C37" s="64"/>
      <c r="D37" s="20" t="s">
        <v>13</v>
      </c>
      <c r="E37" s="22">
        <f>E40+E43</f>
        <v>227149.2</v>
      </c>
      <c r="F37" s="22">
        <f t="shared" ref="F37:G37" si="15">F40+F43</f>
        <v>0</v>
      </c>
      <c r="G37" s="22">
        <f t="shared" si="15"/>
        <v>0</v>
      </c>
      <c r="H37" s="76"/>
      <c r="I37" s="64"/>
      <c r="J37" s="64"/>
      <c r="K37" s="64"/>
      <c r="L37" s="4"/>
    </row>
    <row r="38" spans="1:12" ht="23.25" customHeight="1" x14ac:dyDescent="0.25">
      <c r="A38" s="92"/>
      <c r="B38" s="88"/>
      <c r="C38" s="65"/>
      <c r="D38" s="20" t="s">
        <v>14</v>
      </c>
      <c r="E38" s="22">
        <f>E41+E44</f>
        <v>52917.100000000006</v>
      </c>
      <c r="F38" s="22">
        <v>0</v>
      </c>
      <c r="G38" s="22">
        <f t="shared" ref="G38" si="16">G41+G44</f>
        <v>0</v>
      </c>
      <c r="H38" s="90"/>
      <c r="I38" s="65"/>
      <c r="J38" s="65"/>
      <c r="K38" s="65"/>
      <c r="L38" s="4"/>
    </row>
    <row r="39" spans="1:12" ht="48" customHeight="1" x14ac:dyDescent="0.25">
      <c r="A39" s="92"/>
      <c r="B39" s="88"/>
      <c r="C39" s="49" t="s">
        <v>47</v>
      </c>
      <c r="D39" s="8" t="s">
        <v>11</v>
      </c>
      <c r="E39" s="42">
        <f>E40+E41</f>
        <v>107430.5</v>
      </c>
      <c r="F39" s="42">
        <f t="shared" ref="F39:G39" si="17">F40+F41</f>
        <v>0</v>
      </c>
      <c r="G39" s="42">
        <f t="shared" si="17"/>
        <v>0</v>
      </c>
      <c r="H39" s="37" t="s">
        <v>30</v>
      </c>
      <c r="I39" s="30" t="s">
        <v>27</v>
      </c>
      <c r="J39" s="30">
        <v>80.87</v>
      </c>
      <c r="K39" s="30">
        <v>80.7</v>
      </c>
      <c r="L39" s="4"/>
    </row>
    <row r="40" spans="1:12" ht="21.75" customHeight="1" x14ac:dyDescent="0.25">
      <c r="A40" s="92"/>
      <c r="B40" s="88"/>
      <c r="C40" s="49"/>
      <c r="D40" s="8" t="s">
        <v>13</v>
      </c>
      <c r="E40" s="42">
        <v>83098.3</v>
      </c>
      <c r="F40" s="42">
        <v>0</v>
      </c>
      <c r="G40" s="42">
        <v>0</v>
      </c>
      <c r="H40" s="69"/>
      <c r="I40" s="63"/>
      <c r="J40" s="63"/>
      <c r="K40" s="63"/>
      <c r="L40" s="4"/>
    </row>
    <row r="41" spans="1:12" ht="21" customHeight="1" x14ac:dyDescent="0.25">
      <c r="A41" s="92"/>
      <c r="B41" s="88"/>
      <c r="C41" s="49"/>
      <c r="D41" s="8" t="s">
        <v>14</v>
      </c>
      <c r="E41" s="42">
        <v>24332.2</v>
      </c>
      <c r="F41" s="42">
        <v>0</v>
      </c>
      <c r="G41" s="42">
        <v>0</v>
      </c>
      <c r="H41" s="71"/>
      <c r="I41" s="65"/>
      <c r="J41" s="65"/>
      <c r="K41" s="65"/>
      <c r="L41" s="4"/>
    </row>
    <row r="42" spans="1:12" ht="21" customHeight="1" x14ac:dyDescent="0.25">
      <c r="A42" s="92"/>
      <c r="B42" s="88"/>
      <c r="C42" s="63" t="s">
        <v>18</v>
      </c>
      <c r="D42" s="20" t="s">
        <v>11</v>
      </c>
      <c r="E42" s="42">
        <f>E43+E44</f>
        <v>172635.8</v>
      </c>
      <c r="F42" s="42">
        <f t="shared" ref="F42:G42" si="18">F43+F44</f>
        <v>0</v>
      </c>
      <c r="G42" s="42">
        <f t="shared" si="18"/>
        <v>0</v>
      </c>
      <c r="H42" s="36"/>
      <c r="I42" s="34"/>
      <c r="J42" s="34"/>
      <c r="K42" s="34"/>
      <c r="L42" s="4"/>
    </row>
    <row r="43" spans="1:12" ht="21" customHeight="1" x14ac:dyDescent="0.25">
      <c r="A43" s="92"/>
      <c r="B43" s="88"/>
      <c r="C43" s="64"/>
      <c r="D43" s="20" t="s">
        <v>13</v>
      </c>
      <c r="E43" s="42">
        <v>144050.9</v>
      </c>
      <c r="F43" s="42">
        <v>0</v>
      </c>
      <c r="G43" s="42">
        <v>0</v>
      </c>
      <c r="H43" s="36"/>
      <c r="I43" s="34"/>
      <c r="J43" s="34"/>
      <c r="K43" s="34"/>
      <c r="L43" s="4"/>
    </row>
    <row r="44" spans="1:12" ht="21" customHeight="1" x14ac:dyDescent="0.25">
      <c r="A44" s="93"/>
      <c r="B44" s="89"/>
      <c r="C44" s="65"/>
      <c r="D44" s="20" t="s">
        <v>14</v>
      </c>
      <c r="E44" s="42">
        <v>28584.9</v>
      </c>
      <c r="F44" s="42">
        <v>0</v>
      </c>
      <c r="G44" s="42">
        <v>0</v>
      </c>
      <c r="H44" s="36"/>
      <c r="I44" s="34"/>
      <c r="J44" s="34"/>
      <c r="K44" s="34"/>
      <c r="L44" s="4"/>
    </row>
    <row r="45" spans="1:12" ht="51" customHeight="1" x14ac:dyDescent="0.25">
      <c r="A45" s="50">
        <v>4</v>
      </c>
      <c r="B45" s="50" t="s">
        <v>31</v>
      </c>
      <c r="C45" s="49" t="s">
        <v>32</v>
      </c>
      <c r="D45" s="8" t="s">
        <v>11</v>
      </c>
      <c r="E45" s="42">
        <f>E46+E47</f>
        <v>1052709.6000000001</v>
      </c>
      <c r="F45" s="42">
        <f t="shared" ref="F45:G45" si="19">F46+F47</f>
        <v>27283.8</v>
      </c>
      <c r="G45" s="42">
        <f t="shared" si="19"/>
        <v>27283.8</v>
      </c>
      <c r="H45" s="37" t="s">
        <v>33</v>
      </c>
      <c r="I45" s="30" t="s">
        <v>27</v>
      </c>
      <c r="J45" s="33">
        <v>5.0999999999999996</v>
      </c>
      <c r="K45" s="33">
        <v>5.2</v>
      </c>
      <c r="L45" s="4"/>
    </row>
    <row r="46" spans="1:12" ht="19.5" customHeight="1" x14ac:dyDescent="0.25">
      <c r="A46" s="50"/>
      <c r="B46" s="50"/>
      <c r="C46" s="49"/>
      <c r="D46" s="8" t="s">
        <v>13</v>
      </c>
      <c r="E46" s="42">
        <v>941322.9</v>
      </c>
      <c r="F46" s="42">
        <v>23512.1</v>
      </c>
      <c r="G46" s="42">
        <v>23512.1</v>
      </c>
      <c r="H46" s="85"/>
      <c r="I46" s="63"/>
      <c r="J46" s="66"/>
      <c r="K46" s="66"/>
      <c r="L46" s="4"/>
    </row>
    <row r="47" spans="1:12" ht="21" customHeight="1" x14ac:dyDescent="0.25">
      <c r="A47" s="50"/>
      <c r="B47" s="50"/>
      <c r="C47" s="49"/>
      <c r="D47" s="8" t="s">
        <v>14</v>
      </c>
      <c r="E47" s="42">
        <v>111386.7</v>
      </c>
      <c r="F47" s="42">
        <v>3771.7</v>
      </c>
      <c r="G47" s="42">
        <v>3771.7</v>
      </c>
      <c r="H47" s="86"/>
      <c r="I47" s="65"/>
      <c r="J47" s="68"/>
      <c r="K47" s="68"/>
      <c r="L47" s="4"/>
    </row>
    <row r="48" spans="1:12" ht="38.25" customHeight="1" x14ac:dyDescent="0.25">
      <c r="A48" s="50">
        <v>5</v>
      </c>
      <c r="B48" s="77" t="s">
        <v>34</v>
      </c>
      <c r="C48" s="63" t="s">
        <v>78</v>
      </c>
      <c r="D48" s="8" t="s">
        <v>11</v>
      </c>
      <c r="E48" s="22">
        <f>E49+E50</f>
        <v>1039722.4</v>
      </c>
      <c r="F48" s="22">
        <f>F49+F50</f>
        <v>343063.2</v>
      </c>
      <c r="G48" s="22">
        <f t="shared" ref="G48" si="20">G49+G50</f>
        <v>342539.80000000005</v>
      </c>
      <c r="H48" s="37" t="s">
        <v>35</v>
      </c>
      <c r="I48" s="30" t="s">
        <v>36</v>
      </c>
      <c r="J48" s="30"/>
      <c r="K48" s="30"/>
      <c r="L48" s="4"/>
    </row>
    <row r="49" spans="1:12" x14ac:dyDescent="0.25">
      <c r="A49" s="50"/>
      <c r="B49" s="77"/>
      <c r="C49" s="64"/>
      <c r="D49" s="8" t="s">
        <v>13</v>
      </c>
      <c r="E49" s="22">
        <v>971664.6</v>
      </c>
      <c r="F49" s="22">
        <v>313342.90000000002</v>
      </c>
      <c r="G49" s="22">
        <v>313342.90000000002</v>
      </c>
      <c r="H49" s="37" t="s">
        <v>37</v>
      </c>
      <c r="I49" s="30" t="s">
        <v>38</v>
      </c>
      <c r="J49" s="43">
        <v>3714.71</v>
      </c>
      <c r="K49" s="43">
        <v>3801.88</v>
      </c>
      <c r="L49" s="4"/>
    </row>
    <row r="50" spans="1:12" x14ac:dyDescent="0.25">
      <c r="A50" s="50"/>
      <c r="B50" s="77"/>
      <c r="C50" s="65"/>
      <c r="D50" s="8" t="s">
        <v>14</v>
      </c>
      <c r="E50" s="42">
        <v>68057.8</v>
      </c>
      <c r="F50" s="42">
        <v>29720.3</v>
      </c>
      <c r="G50" s="42">
        <v>29196.9</v>
      </c>
      <c r="H50" s="37" t="s">
        <v>39</v>
      </c>
      <c r="I50" s="30" t="s">
        <v>38</v>
      </c>
      <c r="J50" s="43">
        <v>3846.2</v>
      </c>
      <c r="K50" s="43">
        <v>4012.61</v>
      </c>
      <c r="L50" s="4"/>
    </row>
    <row r="51" spans="1:12" ht="15.75" customHeight="1" x14ac:dyDescent="0.25">
      <c r="A51" s="91">
        <v>6</v>
      </c>
      <c r="B51" s="87" t="s">
        <v>40</v>
      </c>
      <c r="C51" s="49"/>
      <c r="D51" s="8" t="s">
        <v>41</v>
      </c>
      <c r="E51" s="42">
        <f>E54+E57</f>
        <v>117626.5</v>
      </c>
      <c r="F51" s="42">
        <f t="shared" ref="F51:G51" si="21">F54+F57</f>
        <v>5930.6</v>
      </c>
      <c r="G51" s="42">
        <f t="shared" si="21"/>
        <v>5924.3</v>
      </c>
      <c r="H51" s="77"/>
      <c r="I51" s="49"/>
      <c r="J51" s="54"/>
      <c r="K51" s="54"/>
      <c r="L51" s="4"/>
    </row>
    <row r="52" spans="1:12" ht="15.75" customHeight="1" x14ac:dyDescent="0.25">
      <c r="A52" s="92"/>
      <c r="B52" s="88"/>
      <c r="C52" s="49"/>
      <c r="D52" s="8" t="s">
        <v>13</v>
      </c>
      <c r="E52" s="42">
        <f>E55+E58</f>
        <v>0</v>
      </c>
      <c r="F52" s="42">
        <f t="shared" ref="F52:G52" si="22">F55+F58</f>
        <v>0</v>
      </c>
      <c r="G52" s="42">
        <f t="shared" si="22"/>
        <v>0</v>
      </c>
      <c r="H52" s="77"/>
      <c r="I52" s="49"/>
      <c r="J52" s="54"/>
      <c r="K52" s="54"/>
      <c r="L52" s="4"/>
    </row>
    <row r="53" spans="1:12" ht="15.75" customHeight="1" x14ac:dyDescent="0.25">
      <c r="A53" s="92"/>
      <c r="B53" s="88"/>
      <c r="C53" s="49"/>
      <c r="D53" s="8" t="s">
        <v>14</v>
      </c>
      <c r="E53" s="42">
        <f>E56+E59</f>
        <v>117626.5</v>
      </c>
      <c r="F53" s="42">
        <f t="shared" ref="F53:G53" si="23">F56+F59</f>
        <v>5930.6</v>
      </c>
      <c r="G53" s="42">
        <f t="shared" si="23"/>
        <v>5924.3</v>
      </c>
      <c r="H53" s="77"/>
      <c r="I53" s="49"/>
      <c r="J53" s="54"/>
      <c r="K53" s="54"/>
      <c r="L53" s="4"/>
    </row>
    <row r="54" spans="1:12" ht="29.25" hidden="1" customHeight="1" x14ac:dyDescent="0.25">
      <c r="A54" s="92"/>
      <c r="B54" s="88"/>
      <c r="C54" s="49" t="s">
        <v>89</v>
      </c>
      <c r="D54" s="8" t="s">
        <v>41</v>
      </c>
      <c r="E54" s="42">
        <f>E55+E56</f>
        <v>0</v>
      </c>
      <c r="F54" s="42">
        <f t="shared" ref="F54:G54" si="24">F55+F56</f>
        <v>0</v>
      </c>
      <c r="G54" s="42">
        <f t="shared" si="24"/>
        <v>0</v>
      </c>
      <c r="H54" s="77" t="s">
        <v>114</v>
      </c>
      <c r="I54" s="49" t="s">
        <v>84</v>
      </c>
      <c r="J54" s="54">
        <v>0</v>
      </c>
      <c r="K54" s="54">
        <v>0</v>
      </c>
      <c r="L54" s="4"/>
    </row>
    <row r="55" spans="1:12" ht="25.5" hidden="1" customHeight="1" x14ac:dyDescent="0.25">
      <c r="A55" s="92"/>
      <c r="B55" s="88"/>
      <c r="C55" s="49"/>
      <c r="D55" s="8" t="s">
        <v>13</v>
      </c>
      <c r="E55" s="42">
        <v>0</v>
      </c>
      <c r="F55" s="42">
        <v>0</v>
      </c>
      <c r="G55" s="42">
        <v>0</v>
      </c>
      <c r="H55" s="77"/>
      <c r="I55" s="49"/>
      <c r="J55" s="54"/>
      <c r="K55" s="54"/>
      <c r="L55" s="4"/>
    </row>
    <row r="56" spans="1:12" ht="32.25" hidden="1" customHeight="1" x14ac:dyDescent="0.25">
      <c r="A56" s="92"/>
      <c r="B56" s="88"/>
      <c r="C56" s="49"/>
      <c r="D56" s="8" t="s">
        <v>14</v>
      </c>
      <c r="E56" s="42">
        <v>0</v>
      </c>
      <c r="F56" s="42">
        <v>0</v>
      </c>
      <c r="G56" s="42">
        <v>0</v>
      </c>
      <c r="H56" s="77"/>
      <c r="I56" s="49"/>
      <c r="J56" s="54"/>
      <c r="K56" s="54"/>
      <c r="L56" s="4"/>
    </row>
    <row r="57" spans="1:12" ht="22.5" customHeight="1" x14ac:dyDescent="0.25">
      <c r="A57" s="92"/>
      <c r="B57" s="88"/>
      <c r="C57" s="49" t="s">
        <v>47</v>
      </c>
      <c r="D57" s="8" t="s">
        <v>41</v>
      </c>
      <c r="E57" s="42">
        <f>E59+E58</f>
        <v>117626.5</v>
      </c>
      <c r="F57" s="42">
        <f t="shared" ref="F57:G57" si="25">F59+F58</f>
        <v>5930.6</v>
      </c>
      <c r="G57" s="42">
        <f t="shared" si="25"/>
        <v>5924.3</v>
      </c>
      <c r="H57" s="77" t="s">
        <v>42</v>
      </c>
      <c r="I57" s="49" t="s">
        <v>43</v>
      </c>
      <c r="J57" s="54">
        <v>5.0999999999999996</v>
      </c>
      <c r="K57" s="54">
        <v>0.94</v>
      </c>
      <c r="L57" s="4"/>
    </row>
    <row r="58" spans="1:12" ht="17.25" customHeight="1" x14ac:dyDescent="0.25">
      <c r="A58" s="92"/>
      <c r="B58" s="88"/>
      <c r="C58" s="49"/>
      <c r="D58" s="8" t="s">
        <v>13</v>
      </c>
      <c r="E58" s="42">
        <v>0</v>
      </c>
      <c r="F58" s="42">
        <v>0</v>
      </c>
      <c r="G58" s="42">
        <v>0</v>
      </c>
      <c r="H58" s="77"/>
      <c r="I58" s="49"/>
      <c r="J58" s="54"/>
      <c r="K58" s="54"/>
      <c r="L58" s="4"/>
    </row>
    <row r="59" spans="1:12" ht="19.5" customHeight="1" x14ac:dyDescent="0.25">
      <c r="A59" s="93"/>
      <c r="B59" s="89"/>
      <c r="C59" s="49"/>
      <c r="D59" s="8" t="s">
        <v>14</v>
      </c>
      <c r="E59" s="42">
        <v>117626.5</v>
      </c>
      <c r="F59" s="42">
        <v>5930.6</v>
      </c>
      <c r="G59" s="42">
        <v>5924.3</v>
      </c>
      <c r="H59" s="77"/>
      <c r="I59" s="49"/>
      <c r="J59" s="54"/>
      <c r="K59" s="54"/>
      <c r="L59" s="4"/>
    </row>
    <row r="60" spans="1:12" ht="24" customHeight="1" x14ac:dyDescent="0.25">
      <c r="A60" s="50">
        <v>7</v>
      </c>
      <c r="B60" s="50" t="s">
        <v>85</v>
      </c>
      <c r="C60" s="49" t="s">
        <v>29</v>
      </c>
      <c r="D60" s="8" t="s">
        <v>11</v>
      </c>
      <c r="E60" s="42">
        <f>E61+E62</f>
        <v>48548.5</v>
      </c>
      <c r="F60" s="42">
        <f t="shared" ref="F60:G60" si="26">F61+F62</f>
        <v>0</v>
      </c>
      <c r="G60" s="42">
        <f t="shared" si="26"/>
        <v>0</v>
      </c>
      <c r="H60" s="85"/>
      <c r="I60" s="63"/>
      <c r="J60" s="63"/>
      <c r="K60" s="66"/>
      <c r="L60" s="4"/>
    </row>
    <row r="61" spans="1:12" ht="23.25" customHeight="1" x14ac:dyDescent="0.25">
      <c r="A61" s="50"/>
      <c r="B61" s="50"/>
      <c r="C61" s="49"/>
      <c r="D61" s="8" t="s">
        <v>12</v>
      </c>
      <c r="E61" s="42">
        <v>0</v>
      </c>
      <c r="F61" s="42">
        <v>0</v>
      </c>
      <c r="G61" s="42">
        <v>0</v>
      </c>
      <c r="H61" s="98"/>
      <c r="I61" s="64"/>
      <c r="J61" s="64"/>
      <c r="K61" s="67"/>
      <c r="L61" s="4"/>
    </row>
    <row r="62" spans="1:12" ht="27.75" customHeight="1" x14ac:dyDescent="0.25">
      <c r="A62" s="50"/>
      <c r="B62" s="50"/>
      <c r="C62" s="49"/>
      <c r="D62" s="8" t="s">
        <v>14</v>
      </c>
      <c r="E62" s="42">
        <v>48548.5</v>
      </c>
      <c r="F62" s="42">
        <v>0</v>
      </c>
      <c r="G62" s="42">
        <v>0</v>
      </c>
      <c r="H62" s="86"/>
      <c r="I62" s="65"/>
      <c r="J62" s="65"/>
      <c r="K62" s="68"/>
      <c r="L62" s="4"/>
    </row>
    <row r="63" spans="1:12" ht="36.75" customHeight="1" x14ac:dyDescent="0.25">
      <c r="A63" s="50">
        <v>8</v>
      </c>
      <c r="B63" s="50" t="s">
        <v>46</v>
      </c>
      <c r="C63" s="63" t="s">
        <v>47</v>
      </c>
      <c r="D63" s="8" t="s">
        <v>11</v>
      </c>
      <c r="E63" s="42">
        <f>E64+E65+E66</f>
        <v>92229.8</v>
      </c>
      <c r="F63" s="42">
        <f t="shared" ref="F63:G63" si="27">F64+F65+F66</f>
        <v>8293.2999999999993</v>
      </c>
      <c r="G63" s="42">
        <f t="shared" si="27"/>
        <v>8280</v>
      </c>
      <c r="H63" s="37" t="s">
        <v>48</v>
      </c>
      <c r="I63" s="30" t="s">
        <v>27</v>
      </c>
      <c r="J63" s="30">
        <v>100</v>
      </c>
      <c r="K63" s="30">
        <v>100</v>
      </c>
      <c r="L63" s="4"/>
    </row>
    <row r="64" spans="1:12" ht="17.25" customHeight="1" x14ac:dyDescent="0.25">
      <c r="A64" s="50"/>
      <c r="B64" s="50"/>
      <c r="C64" s="64"/>
      <c r="D64" s="8" t="s">
        <v>12</v>
      </c>
      <c r="E64" s="42">
        <v>0</v>
      </c>
      <c r="F64" s="42">
        <v>0</v>
      </c>
      <c r="G64" s="42">
        <v>0</v>
      </c>
      <c r="H64" s="69" t="s">
        <v>49</v>
      </c>
      <c r="I64" s="72" t="s">
        <v>50</v>
      </c>
      <c r="J64" s="63">
        <v>704.54</v>
      </c>
      <c r="K64" s="63">
        <v>0</v>
      </c>
      <c r="L64" s="4"/>
    </row>
    <row r="65" spans="1:14" x14ac:dyDescent="0.25">
      <c r="A65" s="50"/>
      <c r="B65" s="50"/>
      <c r="C65" s="64"/>
      <c r="D65" s="8" t="s">
        <v>13</v>
      </c>
      <c r="E65" s="42">
        <v>0</v>
      </c>
      <c r="F65" s="42">
        <v>0</v>
      </c>
      <c r="G65" s="42">
        <v>0</v>
      </c>
      <c r="H65" s="70"/>
      <c r="I65" s="73"/>
      <c r="J65" s="64"/>
      <c r="K65" s="64"/>
      <c r="L65" s="4"/>
    </row>
    <row r="66" spans="1:14" x14ac:dyDescent="0.25">
      <c r="A66" s="50"/>
      <c r="B66" s="50"/>
      <c r="C66" s="65"/>
      <c r="D66" s="8" t="s">
        <v>14</v>
      </c>
      <c r="E66" s="42">
        <v>92229.8</v>
      </c>
      <c r="F66" s="42">
        <v>8293.2999999999993</v>
      </c>
      <c r="G66" s="42">
        <v>8280</v>
      </c>
      <c r="H66" s="71"/>
      <c r="I66" s="74"/>
      <c r="J66" s="65"/>
      <c r="K66" s="65"/>
      <c r="L66" s="4"/>
    </row>
    <row r="67" spans="1:14" ht="25.5" x14ac:dyDescent="0.25">
      <c r="A67" s="50">
        <v>9</v>
      </c>
      <c r="B67" s="50" t="s">
        <v>51</v>
      </c>
      <c r="C67" s="49" t="s">
        <v>44</v>
      </c>
      <c r="D67" s="8" t="s">
        <v>11</v>
      </c>
      <c r="E67" s="42">
        <f>E68+E69</f>
        <v>25702.7</v>
      </c>
      <c r="F67" s="42">
        <f t="shared" ref="F67:G67" si="28">F68+F69</f>
        <v>17</v>
      </c>
      <c r="G67" s="42">
        <f t="shared" si="28"/>
        <v>17</v>
      </c>
      <c r="H67" s="37" t="s">
        <v>52</v>
      </c>
      <c r="I67" s="25" t="s">
        <v>16</v>
      </c>
      <c r="J67" s="30">
        <v>1300</v>
      </c>
      <c r="K67" s="33">
        <v>0</v>
      </c>
      <c r="L67" s="4"/>
    </row>
    <row r="68" spans="1:14" ht="42" customHeight="1" x14ac:dyDescent="0.25">
      <c r="A68" s="50"/>
      <c r="B68" s="50"/>
      <c r="C68" s="49"/>
      <c r="D68" s="8" t="s">
        <v>13</v>
      </c>
      <c r="E68" s="42">
        <v>585.20000000000005</v>
      </c>
      <c r="F68" s="21">
        <v>0</v>
      </c>
      <c r="G68" s="21">
        <v>0</v>
      </c>
      <c r="H68" s="69" t="s">
        <v>53</v>
      </c>
      <c r="I68" s="63" t="s">
        <v>50</v>
      </c>
      <c r="J68" s="66">
        <v>59.5</v>
      </c>
      <c r="K68" s="66">
        <v>0</v>
      </c>
      <c r="L68" s="4"/>
    </row>
    <row r="69" spans="1:14" ht="24" customHeight="1" x14ac:dyDescent="0.25">
      <c r="A69" s="50"/>
      <c r="B69" s="50"/>
      <c r="C69" s="49"/>
      <c r="D69" s="8" t="s">
        <v>14</v>
      </c>
      <c r="E69" s="42">
        <v>25117.5</v>
      </c>
      <c r="F69" s="21">
        <v>17</v>
      </c>
      <c r="G69" s="21">
        <v>17</v>
      </c>
      <c r="H69" s="71"/>
      <c r="I69" s="65"/>
      <c r="J69" s="68"/>
      <c r="K69" s="68"/>
      <c r="L69" s="4"/>
    </row>
    <row r="70" spans="1:14" ht="30" customHeight="1" x14ac:dyDescent="0.25">
      <c r="A70" s="50">
        <v>10</v>
      </c>
      <c r="B70" s="50" t="s">
        <v>54</v>
      </c>
      <c r="C70" s="49" t="s">
        <v>78</v>
      </c>
      <c r="D70" s="8" t="s">
        <v>11</v>
      </c>
      <c r="E70" s="22">
        <f>E71+E72</f>
        <v>128996.29999999999</v>
      </c>
      <c r="F70" s="21">
        <f t="shared" ref="F70" si="29">F71+F72</f>
        <v>31964</v>
      </c>
      <c r="G70" s="21">
        <v>31959.200000000001</v>
      </c>
      <c r="H70" s="50" t="s">
        <v>55</v>
      </c>
      <c r="I70" s="49" t="s">
        <v>27</v>
      </c>
      <c r="J70" s="49">
        <v>95</v>
      </c>
      <c r="K70" s="49">
        <v>97.1</v>
      </c>
      <c r="L70" s="4"/>
    </row>
    <row r="71" spans="1:14" ht="19.5" customHeight="1" x14ac:dyDescent="0.25">
      <c r="A71" s="50"/>
      <c r="B71" s="50"/>
      <c r="C71" s="49"/>
      <c r="D71" s="8" t="s">
        <v>13</v>
      </c>
      <c r="E71" s="22">
        <v>85181.4</v>
      </c>
      <c r="F71" s="22">
        <v>16543.599999999999</v>
      </c>
      <c r="G71" s="22">
        <v>16543.599999999999</v>
      </c>
      <c r="H71" s="50"/>
      <c r="I71" s="49"/>
      <c r="J71" s="49"/>
      <c r="K71" s="49"/>
      <c r="L71" s="4"/>
      <c r="N71" s="24"/>
    </row>
    <row r="72" spans="1:14" ht="19.5" customHeight="1" x14ac:dyDescent="0.25">
      <c r="A72" s="50"/>
      <c r="B72" s="50"/>
      <c r="C72" s="49"/>
      <c r="D72" s="8" t="s">
        <v>14</v>
      </c>
      <c r="E72" s="22">
        <v>43814.9</v>
      </c>
      <c r="F72" s="22">
        <v>15420.4</v>
      </c>
      <c r="G72" s="22">
        <v>15415.7</v>
      </c>
      <c r="H72" s="50"/>
      <c r="I72" s="49"/>
      <c r="J72" s="49"/>
      <c r="K72" s="49"/>
      <c r="L72" s="4"/>
    </row>
    <row r="73" spans="1:14" ht="90.75" customHeight="1" x14ac:dyDescent="0.25">
      <c r="A73" s="50">
        <v>11</v>
      </c>
      <c r="B73" s="58" t="s">
        <v>92</v>
      </c>
      <c r="C73" s="66" t="s">
        <v>44</v>
      </c>
      <c r="D73" s="8" t="s">
        <v>11</v>
      </c>
      <c r="E73" s="22">
        <f>E74</f>
        <v>3087.6</v>
      </c>
      <c r="F73" s="22">
        <f>F74</f>
        <v>0</v>
      </c>
      <c r="G73" s="22">
        <f>G74</f>
        <v>0</v>
      </c>
      <c r="H73" s="26" t="s">
        <v>82</v>
      </c>
      <c r="I73" s="30" t="s">
        <v>56</v>
      </c>
      <c r="J73" s="30">
        <v>180</v>
      </c>
      <c r="K73" s="33">
        <v>38</v>
      </c>
      <c r="L73" s="4"/>
    </row>
    <row r="74" spans="1:14" ht="75.75" customHeight="1" x14ac:dyDescent="0.25">
      <c r="A74" s="50"/>
      <c r="B74" s="59"/>
      <c r="C74" s="67"/>
      <c r="D74" s="11" t="s">
        <v>13</v>
      </c>
      <c r="E74" s="44">
        <v>3087.6</v>
      </c>
      <c r="F74" s="44">
        <v>0</v>
      </c>
      <c r="G74" s="44">
        <v>0</v>
      </c>
      <c r="H74" s="37" t="s">
        <v>81</v>
      </c>
      <c r="I74" s="30" t="s">
        <v>56</v>
      </c>
      <c r="J74" s="30" t="s">
        <v>57</v>
      </c>
      <c r="K74" s="30">
        <v>2</v>
      </c>
      <c r="L74" s="4"/>
    </row>
    <row r="75" spans="1:14" x14ac:dyDescent="0.25">
      <c r="A75" s="50">
        <v>12</v>
      </c>
      <c r="B75" s="50" t="s">
        <v>58</v>
      </c>
      <c r="C75" s="13"/>
      <c r="D75" s="8" t="s">
        <v>11</v>
      </c>
      <c r="E75" s="22">
        <f>E76+E77+E78</f>
        <v>33208.5</v>
      </c>
      <c r="F75" s="22">
        <f t="shared" ref="F75:G75" si="30">F76+F77+F78</f>
        <v>4298.2</v>
      </c>
      <c r="G75" s="22">
        <f t="shared" si="30"/>
        <v>3359.5</v>
      </c>
      <c r="H75" s="77"/>
      <c r="I75" s="49"/>
      <c r="J75" s="96"/>
      <c r="K75" s="49"/>
      <c r="L75" s="4"/>
    </row>
    <row r="76" spans="1:14" x14ac:dyDescent="0.25">
      <c r="A76" s="50"/>
      <c r="B76" s="50"/>
      <c r="C76" s="7"/>
      <c r="D76" s="8" t="s">
        <v>12</v>
      </c>
      <c r="E76" s="42">
        <f>E80</f>
        <v>0</v>
      </c>
      <c r="F76" s="42">
        <f t="shared" ref="F76:G76" si="31">F80</f>
        <v>0</v>
      </c>
      <c r="G76" s="42">
        <f t="shared" si="31"/>
        <v>0</v>
      </c>
      <c r="H76" s="77"/>
      <c r="I76" s="49"/>
      <c r="J76" s="96"/>
      <c r="K76" s="49"/>
      <c r="L76" s="4"/>
    </row>
    <row r="77" spans="1:14" x14ac:dyDescent="0.25">
      <c r="A77" s="50"/>
      <c r="B77" s="50"/>
      <c r="C77" s="7"/>
      <c r="D77" s="8" t="s">
        <v>13</v>
      </c>
      <c r="E77" s="42">
        <f>E81</f>
        <v>0</v>
      </c>
      <c r="F77" s="42">
        <f t="shared" ref="F77:G77" si="32">F81</f>
        <v>0</v>
      </c>
      <c r="G77" s="42">
        <f t="shared" si="32"/>
        <v>0</v>
      </c>
      <c r="H77" s="77"/>
      <c r="I77" s="49"/>
      <c r="J77" s="96"/>
      <c r="K77" s="49"/>
      <c r="L77" s="4"/>
    </row>
    <row r="78" spans="1:14" x14ac:dyDescent="0.25">
      <c r="A78" s="50"/>
      <c r="B78" s="50"/>
      <c r="C78" s="6"/>
      <c r="D78" s="8" t="s">
        <v>14</v>
      </c>
      <c r="E78" s="42">
        <f>E82</f>
        <v>33208.5</v>
      </c>
      <c r="F78" s="42">
        <f>F82+F84</f>
        <v>4298.2</v>
      </c>
      <c r="G78" s="42">
        <f>G82+G84</f>
        <v>3359.5</v>
      </c>
      <c r="H78" s="77"/>
      <c r="I78" s="49"/>
      <c r="J78" s="96"/>
      <c r="K78" s="49"/>
      <c r="L78" s="4"/>
    </row>
    <row r="79" spans="1:14" ht="41.25" customHeight="1" x14ac:dyDescent="0.25">
      <c r="A79" s="50"/>
      <c r="B79" s="50"/>
      <c r="C79" s="63" t="s">
        <v>59</v>
      </c>
      <c r="D79" s="8" t="s">
        <v>11</v>
      </c>
      <c r="E79" s="22">
        <f>E80+E81+E82</f>
        <v>33208.5</v>
      </c>
      <c r="F79" s="22">
        <f t="shared" ref="F79:G79" si="33">F80+F81+F82</f>
        <v>4298.2</v>
      </c>
      <c r="G79" s="22">
        <f t="shared" si="33"/>
        <v>3359.5</v>
      </c>
      <c r="H79" s="50" t="s">
        <v>60</v>
      </c>
      <c r="I79" s="49" t="s">
        <v>27</v>
      </c>
      <c r="J79" s="49">
        <v>100</v>
      </c>
      <c r="K79" s="49">
        <v>100</v>
      </c>
      <c r="L79" s="4"/>
    </row>
    <row r="80" spans="1:14" ht="24" customHeight="1" x14ac:dyDescent="0.25">
      <c r="A80" s="50"/>
      <c r="B80" s="50"/>
      <c r="C80" s="64"/>
      <c r="D80" s="8" t="s">
        <v>12</v>
      </c>
      <c r="E80" s="22">
        <v>0</v>
      </c>
      <c r="F80" s="22">
        <v>0</v>
      </c>
      <c r="G80" s="22">
        <v>0</v>
      </c>
      <c r="H80" s="50"/>
      <c r="I80" s="49"/>
      <c r="J80" s="49"/>
      <c r="K80" s="49"/>
      <c r="L80" s="4"/>
    </row>
    <row r="81" spans="1:12" ht="25.5" customHeight="1" x14ac:dyDescent="0.25">
      <c r="A81" s="50"/>
      <c r="B81" s="50"/>
      <c r="C81" s="64"/>
      <c r="D81" s="8" t="s">
        <v>13</v>
      </c>
      <c r="E81" s="22">
        <v>0</v>
      </c>
      <c r="F81" s="22">
        <v>0</v>
      </c>
      <c r="G81" s="22">
        <v>0</v>
      </c>
      <c r="H81" s="50" t="s">
        <v>61</v>
      </c>
      <c r="I81" s="49" t="s">
        <v>27</v>
      </c>
      <c r="J81" s="49">
        <v>100</v>
      </c>
      <c r="K81" s="49">
        <v>100</v>
      </c>
      <c r="L81" s="4"/>
    </row>
    <row r="82" spans="1:12" ht="21.75" customHeight="1" x14ac:dyDescent="0.25">
      <c r="A82" s="50"/>
      <c r="B82" s="50"/>
      <c r="C82" s="65"/>
      <c r="D82" s="11" t="s">
        <v>14</v>
      </c>
      <c r="E82" s="45">
        <v>33208.5</v>
      </c>
      <c r="F82" s="45">
        <v>4298.2</v>
      </c>
      <c r="G82" s="46">
        <v>3359.5</v>
      </c>
      <c r="H82" s="50"/>
      <c r="I82" s="49"/>
      <c r="J82" s="49"/>
      <c r="K82" s="49"/>
      <c r="L82" s="4"/>
    </row>
    <row r="83" spans="1:12" ht="22.5" hidden="1" customHeight="1" x14ac:dyDescent="0.25">
      <c r="A83" s="50"/>
      <c r="B83" s="50"/>
      <c r="C83" s="63" t="s">
        <v>18</v>
      </c>
      <c r="D83" s="8" t="s">
        <v>11</v>
      </c>
      <c r="E83" s="22">
        <f>E84</f>
        <v>0</v>
      </c>
      <c r="F83" s="22">
        <f>F84</f>
        <v>0</v>
      </c>
      <c r="G83" s="22">
        <f t="shared" ref="G83" si="34">G84</f>
        <v>0</v>
      </c>
      <c r="H83" s="50"/>
      <c r="I83" s="49"/>
      <c r="J83" s="49"/>
      <c r="K83" s="49"/>
      <c r="L83" s="4"/>
    </row>
    <row r="84" spans="1:12" ht="22.5" hidden="1" customHeight="1" x14ac:dyDescent="0.25">
      <c r="A84" s="50"/>
      <c r="B84" s="50"/>
      <c r="C84" s="65"/>
      <c r="D84" s="8" t="s">
        <v>14</v>
      </c>
      <c r="E84" s="22">
        <v>0</v>
      </c>
      <c r="F84" s="22">
        <v>0</v>
      </c>
      <c r="G84" s="22">
        <v>0</v>
      </c>
      <c r="H84" s="50"/>
      <c r="I84" s="49"/>
      <c r="J84" s="49"/>
      <c r="K84" s="49"/>
      <c r="L84" s="4"/>
    </row>
    <row r="85" spans="1:12" ht="33.75" customHeight="1" x14ac:dyDescent="0.25">
      <c r="A85" s="63">
        <v>13</v>
      </c>
      <c r="B85" s="69" t="s">
        <v>104</v>
      </c>
      <c r="C85" s="63" t="s">
        <v>47</v>
      </c>
      <c r="D85" s="9" t="s">
        <v>11</v>
      </c>
      <c r="E85" s="21">
        <f t="shared" ref="E85:G85" si="35">E86+E87+E88</f>
        <v>299388.7</v>
      </c>
      <c r="F85" s="21">
        <f t="shared" si="35"/>
        <v>38666.199999999997</v>
      </c>
      <c r="G85" s="21">
        <f t="shared" si="35"/>
        <v>38666.199999999997</v>
      </c>
      <c r="H85" s="37" t="s">
        <v>62</v>
      </c>
      <c r="I85" s="30" t="s">
        <v>63</v>
      </c>
      <c r="J85" s="47">
        <v>1</v>
      </c>
      <c r="K85" s="30">
        <v>0</v>
      </c>
      <c r="L85" s="4"/>
    </row>
    <row r="86" spans="1:12" ht="33" customHeight="1" x14ac:dyDescent="0.25">
      <c r="A86" s="64"/>
      <c r="B86" s="70"/>
      <c r="C86" s="64"/>
      <c r="D86" s="9" t="s">
        <v>12</v>
      </c>
      <c r="E86" s="21">
        <v>38867.599999999999</v>
      </c>
      <c r="F86" s="21">
        <v>19433.3</v>
      </c>
      <c r="G86" s="21">
        <v>19433.3</v>
      </c>
      <c r="H86" s="37" t="s">
        <v>64</v>
      </c>
      <c r="I86" s="30" t="s">
        <v>27</v>
      </c>
      <c r="J86" s="30">
        <v>99.8</v>
      </c>
      <c r="K86" s="30">
        <v>99.7</v>
      </c>
      <c r="L86" s="4"/>
    </row>
    <row r="87" spans="1:12" ht="33.75" customHeight="1" x14ac:dyDescent="0.25">
      <c r="A87" s="64"/>
      <c r="B87" s="70"/>
      <c r="C87" s="64"/>
      <c r="D87" s="9" t="s">
        <v>13</v>
      </c>
      <c r="E87" s="21">
        <v>135793.1</v>
      </c>
      <c r="F87" s="21">
        <v>5804.8</v>
      </c>
      <c r="G87" s="21">
        <v>5804.8</v>
      </c>
      <c r="H87" s="37" t="s">
        <v>65</v>
      </c>
      <c r="I87" s="30" t="s">
        <v>63</v>
      </c>
      <c r="J87" s="30">
        <v>0.8</v>
      </c>
      <c r="K87" s="30">
        <v>0</v>
      </c>
      <c r="L87" s="4"/>
    </row>
    <row r="88" spans="1:12" ht="31.5" customHeight="1" x14ac:dyDescent="0.25">
      <c r="A88" s="64"/>
      <c r="B88" s="70"/>
      <c r="C88" s="64"/>
      <c r="D88" s="9" t="s">
        <v>14</v>
      </c>
      <c r="E88" s="21">
        <v>124728</v>
      </c>
      <c r="F88" s="21">
        <v>13428.1</v>
      </c>
      <c r="G88" s="21">
        <v>13428.1</v>
      </c>
      <c r="H88" s="37" t="s">
        <v>66</v>
      </c>
      <c r="I88" s="25" t="s">
        <v>27</v>
      </c>
      <c r="J88" s="30">
        <v>99.86</v>
      </c>
      <c r="K88" s="30">
        <v>99.7</v>
      </c>
      <c r="L88" s="4"/>
    </row>
    <row r="89" spans="1:12" ht="34.5" customHeight="1" x14ac:dyDescent="0.25">
      <c r="A89" s="64"/>
      <c r="B89" s="70"/>
      <c r="C89" s="64"/>
      <c r="D89" s="75"/>
      <c r="E89" s="94"/>
      <c r="F89" s="94"/>
      <c r="G89" s="94"/>
      <c r="H89" s="37" t="s">
        <v>67</v>
      </c>
      <c r="I89" s="30" t="s">
        <v>63</v>
      </c>
      <c r="J89" s="47">
        <v>1</v>
      </c>
      <c r="K89" s="30">
        <v>0</v>
      </c>
      <c r="L89" s="4"/>
    </row>
    <row r="90" spans="1:12" ht="32.25" customHeight="1" x14ac:dyDescent="0.25">
      <c r="A90" s="64"/>
      <c r="B90" s="70"/>
      <c r="C90" s="64"/>
      <c r="D90" s="76"/>
      <c r="E90" s="95"/>
      <c r="F90" s="95"/>
      <c r="G90" s="95"/>
      <c r="H90" s="37" t="s">
        <v>68</v>
      </c>
      <c r="I90" s="25" t="s">
        <v>27</v>
      </c>
      <c r="J90" s="30">
        <v>99.59</v>
      </c>
      <c r="K90" s="30">
        <v>99.33</v>
      </c>
      <c r="L90" s="4"/>
    </row>
    <row r="91" spans="1:12" ht="54.75" customHeight="1" x14ac:dyDescent="0.25">
      <c r="A91" s="64"/>
      <c r="B91" s="70"/>
      <c r="C91" s="64"/>
      <c r="D91" s="76"/>
      <c r="E91" s="95"/>
      <c r="F91" s="95"/>
      <c r="G91" s="95"/>
      <c r="H91" s="31" t="s">
        <v>129</v>
      </c>
      <c r="I91" s="30" t="s">
        <v>84</v>
      </c>
      <c r="J91" s="30">
        <v>1</v>
      </c>
      <c r="K91" s="30">
        <v>0</v>
      </c>
      <c r="L91" s="4"/>
    </row>
    <row r="92" spans="1:12" ht="60.75" customHeight="1" x14ac:dyDescent="0.25">
      <c r="A92" s="50">
        <v>14</v>
      </c>
      <c r="B92" s="51" t="s">
        <v>88</v>
      </c>
      <c r="C92" s="49" t="s">
        <v>78</v>
      </c>
      <c r="D92" s="8" t="s">
        <v>11</v>
      </c>
      <c r="E92" s="22">
        <f>E93</f>
        <v>50811.9</v>
      </c>
      <c r="F92" s="22">
        <f t="shared" ref="F92:G92" si="36">F93</f>
        <v>9220</v>
      </c>
      <c r="G92" s="22">
        <f t="shared" si="36"/>
        <v>9004.2999999999993</v>
      </c>
      <c r="H92" s="87" t="s">
        <v>69</v>
      </c>
      <c r="I92" s="63" t="s">
        <v>70</v>
      </c>
      <c r="J92" s="63">
        <v>15</v>
      </c>
      <c r="K92" s="63">
        <v>8</v>
      </c>
      <c r="L92" s="4"/>
    </row>
    <row r="93" spans="1:12" ht="45.75" customHeight="1" x14ac:dyDescent="0.25">
      <c r="A93" s="50"/>
      <c r="B93" s="53"/>
      <c r="C93" s="49"/>
      <c r="D93" s="8" t="s">
        <v>14</v>
      </c>
      <c r="E93" s="22">
        <v>50811.9</v>
      </c>
      <c r="F93" s="22">
        <v>9220</v>
      </c>
      <c r="G93" s="22">
        <v>9004.2999999999993</v>
      </c>
      <c r="H93" s="89"/>
      <c r="I93" s="65"/>
      <c r="J93" s="65"/>
      <c r="K93" s="65"/>
      <c r="L93" s="4"/>
    </row>
    <row r="94" spans="1:12" ht="18" hidden="1" customHeight="1" x14ac:dyDescent="0.25">
      <c r="A94" s="50">
        <v>15</v>
      </c>
      <c r="B94" s="77" t="s">
        <v>71</v>
      </c>
      <c r="C94" s="50"/>
      <c r="D94" s="8" t="s">
        <v>11</v>
      </c>
      <c r="E94" s="22">
        <v>0</v>
      </c>
      <c r="F94" s="22">
        <f t="shared" ref="F94:G94" si="37">F95</f>
        <v>0</v>
      </c>
      <c r="G94" s="22">
        <f t="shared" si="37"/>
        <v>0</v>
      </c>
      <c r="H94" s="63"/>
      <c r="I94" s="63"/>
      <c r="J94" s="63"/>
      <c r="K94" s="63"/>
      <c r="L94" s="4"/>
    </row>
    <row r="95" spans="1:12" hidden="1" x14ac:dyDescent="0.25">
      <c r="A95" s="50"/>
      <c r="B95" s="77"/>
      <c r="C95" s="50"/>
      <c r="D95" s="8" t="s">
        <v>14</v>
      </c>
      <c r="E95" s="22">
        <v>0</v>
      </c>
      <c r="F95" s="22">
        <v>0</v>
      </c>
      <c r="G95" s="22">
        <v>0</v>
      </c>
      <c r="H95" s="65"/>
      <c r="I95" s="65"/>
      <c r="J95" s="65"/>
      <c r="K95" s="65"/>
      <c r="L95" s="4"/>
    </row>
    <row r="96" spans="1:12" ht="30" customHeight="1" x14ac:dyDescent="0.25">
      <c r="A96" s="50"/>
      <c r="B96" s="77"/>
      <c r="C96" s="63" t="s">
        <v>29</v>
      </c>
      <c r="D96" s="8" t="s">
        <v>11</v>
      </c>
      <c r="E96" s="22">
        <f>E97</f>
        <v>1992.6</v>
      </c>
      <c r="F96" s="22">
        <f t="shared" ref="F96:G96" si="38">F97</f>
        <v>0</v>
      </c>
      <c r="G96" s="22">
        <f t="shared" si="38"/>
        <v>0</v>
      </c>
      <c r="H96" s="50" t="s">
        <v>107</v>
      </c>
      <c r="I96" s="49" t="s">
        <v>83</v>
      </c>
      <c r="J96" s="49">
        <v>1600</v>
      </c>
      <c r="K96" s="49">
        <v>0</v>
      </c>
      <c r="L96" s="4"/>
    </row>
    <row r="97" spans="1:12" ht="23.25" customHeight="1" x14ac:dyDescent="0.25">
      <c r="A97" s="50"/>
      <c r="B97" s="77"/>
      <c r="C97" s="65"/>
      <c r="D97" s="23" t="s">
        <v>14</v>
      </c>
      <c r="E97" s="22">
        <v>1992.6</v>
      </c>
      <c r="F97" s="22">
        <v>0</v>
      </c>
      <c r="G97" s="22">
        <v>0</v>
      </c>
      <c r="H97" s="50"/>
      <c r="I97" s="49"/>
      <c r="J97" s="49"/>
      <c r="K97" s="49"/>
      <c r="L97" s="4"/>
    </row>
    <row r="98" spans="1:12" ht="25.5" hidden="1" customHeight="1" x14ac:dyDescent="0.25">
      <c r="A98" s="50"/>
      <c r="B98" s="77"/>
      <c r="C98" s="50" t="s">
        <v>72</v>
      </c>
      <c r="D98" s="8" t="s">
        <v>11</v>
      </c>
      <c r="E98" s="21">
        <f>E99</f>
        <v>0</v>
      </c>
      <c r="F98" s="21">
        <f t="shared" ref="F98:G98" si="39">F99</f>
        <v>0</v>
      </c>
      <c r="G98" s="21">
        <f t="shared" si="39"/>
        <v>0</v>
      </c>
      <c r="H98" s="50" t="s">
        <v>73</v>
      </c>
      <c r="I98" s="49" t="s">
        <v>16</v>
      </c>
      <c r="J98" s="49">
        <v>0</v>
      </c>
      <c r="K98" s="49">
        <v>0</v>
      </c>
      <c r="L98" s="4"/>
    </row>
    <row r="99" spans="1:12" ht="27.75" hidden="1" customHeight="1" x14ac:dyDescent="0.25">
      <c r="A99" s="50"/>
      <c r="B99" s="77"/>
      <c r="C99" s="50"/>
      <c r="D99" s="8" t="s">
        <v>14</v>
      </c>
      <c r="E99" s="21">
        <v>0</v>
      </c>
      <c r="F99" s="21">
        <v>0</v>
      </c>
      <c r="G99" s="21">
        <v>0</v>
      </c>
      <c r="H99" s="78"/>
      <c r="I99" s="49"/>
      <c r="J99" s="49"/>
      <c r="K99" s="49"/>
      <c r="L99" s="4"/>
    </row>
    <row r="100" spans="1:12" ht="40.5" customHeight="1" x14ac:dyDescent="0.25">
      <c r="A100" s="50">
        <v>16</v>
      </c>
      <c r="B100" s="78" t="s">
        <v>87</v>
      </c>
      <c r="C100" s="49" t="s">
        <v>29</v>
      </c>
      <c r="D100" s="9" t="s">
        <v>11</v>
      </c>
      <c r="E100" s="22">
        <f>E101+E102+E103</f>
        <v>656912.80000000005</v>
      </c>
      <c r="F100" s="22">
        <f>F101+F102+F103</f>
        <v>20663.400000000001</v>
      </c>
      <c r="G100" s="48">
        <f t="shared" ref="G100" si="40">G101+G102+G103</f>
        <v>20663.400000000001</v>
      </c>
      <c r="H100" s="58" t="s">
        <v>86</v>
      </c>
      <c r="I100" s="63" t="s">
        <v>27</v>
      </c>
      <c r="J100" s="66">
        <v>94.4</v>
      </c>
      <c r="K100" s="66">
        <v>35.299999999999997</v>
      </c>
      <c r="L100" s="4"/>
    </row>
    <row r="101" spans="1:12" ht="38.25" customHeight="1" x14ac:dyDescent="0.25">
      <c r="A101" s="50"/>
      <c r="B101" s="79"/>
      <c r="C101" s="49"/>
      <c r="D101" s="9" t="s">
        <v>12</v>
      </c>
      <c r="E101" s="22">
        <v>0</v>
      </c>
      <c r="F101" s="22">
        <v>0</v>
      </c>
      <c r="G101" s="48">
        <v>0</v>
      </c>
      <c r="H101" s="59"/>
      <c r="I101" s="65"/>
      <c r="J101" s="68"/>
      <c r="K101" s="68"/>
      <c r="L101" s="4"/>
    </row>
    <row r="102" spans="1:12" ht="24" customHeight="1" x14ac:dyDescent="0.25">
      <c r="A102" s="50"/>
      <c r="B102" s="79"/>
      <c r="C102" s="49"/>
      <c r="D102" s="9" t="s">
        <v>13</v>
      </c>
      <c r="E102" s="22">
        <v>601266</v>
      </c>
      <c r="F102" s="22">
        <v>0</v>
      </c>
      <c r="G102" s="48">
        <v>0</v>
      </c>
      <c r="H102" s="27"/>
      <c r="I102" s="30"/>
      <c r="J102" s="30"/>
      <c r="K102" s="30"/>
      <c r="L102" s="4"/>
    </row>
    <row r="103" spans="1:12" ht="24" customHeight="1" x14ac:dyDescent="0.25">
      <c r="A103" s="50"/>
      <c r="B103" s="80"/>
      <c r="C103" s="49"/>
      <c r="D103" s="9" t="s">
        <v>14</v>
      </c>
      <c r="E103" s="22">
        <v>55646.8</v>
      </c>
      <c r="F103" s="22">
        <v>20663.400000000001</v>
      </c>
      <c r="G103" s="48">
        <v>20663.400000000001</v>
      </c>
      <c r="H103" s="32"/>
      <c r="I103" s="34"/>
      <c r="J103" s="34"/>
      <c r="K103" s="34"/>
      <c r="L103" s="4"/>
    </row>
    <row r="104" spans="1:12" ht="26.25" customHeight="1" x14ac:dyDescent="0.25">
      <c r="A104" s="50">
        <v>17</v>
      </c>
      <c r="B104" s="50" t="s">
        <v>79</v>
      </c>
      <c r="C104" s="49" t="s">
        <v>44</v>
      </c>
      <c r="D104" s="8" t="s">
        <v>11</v>
      </c>
      <c r="E104" s="22">
        <f>E106+E105</f>
        <v>124720.1</v>
      </c>
      <c r="F104" s="22">
        <f t="shared" ref="F104:G104" si="41">F106+F105</f>
        <v>26726</v>
      </c>
      <c r="G104" s="22">
        <f t="shared" si="41"/>
        <v>20390.400000000001</v>
      </c>
      <c r="H104" s="97" t="s">
        <v>74</v>
      </c>
      <c r="I104" s="49" t="s">
        <v>27</v>
      </c>
      <c r="J104" s="49">
        <v>95</v>
      </c>
      <c r="K104" s="49">
        <v>16.3</v>
      </c>
      <c r="L104" s="4"/>
    </row>
    <row r="105" spans="1:12" ht="26.25" customHeight="1" x14ac:dyDescent="0.25">
      <c r="A105" s="50"/>
      <c r="B105" s="50"/>
      <c r="C105" s="49"/>
      <c r="D105" s="8" t="s">
        <v>13</v>
      </c>
      <c r="E105" s="22">
        <v>0</v>
      </c>
      <c r="F105" s="22">
        <v>0</v>
      </c>
      <c r="G105" s="22">
        <v>0</v>
      </c>
      <c r="H105" s="77"/>
      <c r="I105" s="49"/>
      <c r="J105" s="49"/>
      <c r="K105" s="49"/>
      <c r="L105" s="4"/>
    </row>
    <row r="106" spans="1:12" ht="26.25" customHeight="1" x14ac:dyDescent="0.25">
      <c r="A106" s="50"/>
      <c r="B106" s="50"/>
      <c r="C106" s="49"/>
      <c r="D106" s="8" t="s">
        <v>14</v>
      </c>
      <c r="E106" s="22">
        <v>124720.1</v>
      </c>
      <c r="F106" s="22">
        <v>26726</v>
      </c>
      <c r="G106" s="22">
        <v>20390.400000000001</v>
      </c>
      <c r="H106" s="77"/>
      <c r="I106" s="49"/>
      <c r="J106" s="49"/>
      <c r="K106" s="49"/>
      <c r="L106" s="4"/>
    </row>
    <row r="107" spans="1:12" ht="27.75" customHeight="1" x14ac:dyDescent="0.25">
      <c r="A107" s="50">
        <v>18</v>
      </c>
      <c r="B107" s="50" t="s">
        <v>93</v>
      </c>
      <c r="C107" s="49" t="s">
        <v>94</v>
      </c>
      <c r="D107" s="8" t="s">
        <v>11</v>
      </c>
      <c r="E107" s="22">
        <f>E110+E109+E108</f>
        <v>58696.6</v>
      </c>
      <c r="F107" s="22">
        <f t="shared" ref="F107:G107" si="42">F110+F109+F108</f>
        <v>18883.599999999999</v>
      </c>
      <c r="G107" s="22">
        <f t="shared" si="42"/>
        <v>14983.3</v>
      </c>
      <c r="H107" s="77" t="s">
        <v>103</v>
      </c>
      <c r="I107" s="49" t="s">
        <v>27</v>
      </c>
      <c r="J107" s="49">
        <v>100</v>
      </c>
      <c r="K107" s="49" t="s">
        <v>133</v>
      </c>
      <c r="L107" s="4"/>
    </row>
    <row r="108" spans="1:12" ht="27.75" customHeight="1" x14ac:dyDescent="0.25">
      <c r="A108" s="50"/>
      <c r="B108" s="50"/>
      <c r="C108" s="49"/>
      <c r="D108" s="8" t="s">
        <v>12</v>
      </c>
      <c r="E108" s="21">
        <v>0</v>
      </c>
      <c r="F108" s="21">
        <v>0</v>
      </c>
      <c r="G108" s="21">
        <v>0</v>
      </c>
      <c r="H108" s="77"/>
      <c r="I108" s="49"/>
      <c r="J108" s="49"/>
      <c r="K108" s="49"/>
      <c r="L108" s="4"/>
    </row>
    <row r="109" spans="1:12" ht="27.75" customHeight="1" x14ac:dyDescent="0.25">
      <c r="A109" s="50"/>
      <c r="B109" s="50"/>
      <c r="C109" s="49"/>
      <c r="D109" s="8" t="s">
        <v>13</v>
      </c>
      <c r="E109" s="22">
        <v>52.2</v>
      </c>
      <c r="F109" s="22">
        <v>0</v>
      </c>
      <c r="G109" s="22">
        <v>0</v>
      </c>
      <c r="H109" s="77"/>
      <c r="I109" s="49"/>
      <c r="J109" s="49"/>
      <c r="K109" s="49"/>
      <c r="L109" s="4"/>
    </row>
    <row r="110" spans="1:12" ht="27.75" customHeight="1" x14ac:dyDescent="0.25">
      <c r="A110" s="50"/>
      <c r="B110" s="50"/>
      <c r="C110" s="49"/>
      <c r="D110" s="8" t="s">
        <v>14</v>
      </c>
      <c r="E110" s="22">
        <v>58644.4</v>
      </c>
      <c r="F110" s="22">
        <v>18883.599999999999</v>
      </c>
      <c r="G110" s="22">
        <v>14983.3</v>
      </c>
      <c r="H110" s="77"/>
      <c r="I110" s="49"/>
      <c r="J110" s="49"/>
      <c r="K110" s="49"/>
      <c r="L110" s="4"/>
    </row>
    <row r="111" spans="1:12" ht="24" customHeight="1" x14ac:dyDescent="0.25">
      <c r="A111" s="50">
        <v>19</v>
      </c>
      <c r="B111" s="50" t="s">
        <v>95</v>
      </c>
      <c r="C111" s="49" t="s">
        <v>18</v>
      </c>
      <c r="D111" s="8" t="s">
        <v>11</v>
      </c>
      <c r="E111" s="22">
        <f>E113+E112</f>
        <v>55526.7</v>
      </c>
      <c r="F111" s="22">
        <f t="shared" ref="F111:G111" si="43">F113+F112</f>
        <v>8958</v>
      </c>
      <c r="G111" s="22">
        <f t="shared" si="43"/>
        <v>8958</v>
      </c>
      <c r="H111" s="77" t="s">
        <v>101</v>
      </c>
      <c r="I111" s="49" t="s">
        <v>27</v>
      </c>
      <c r="J111" s="49">
        <v>95</v>
      </c>
      <c r="K111" s="101">
        <v>16.100000000000001</v>
      </c>
      <c r="L111" s="4"/>
    </row>
    <row r="112" spans="1:12" ht="24" customHeight="1" x14ac:dyDescent="0.25">
      <c r="A112" s="50"/>
      <c r="B112" s="50"/>
      <c r="C112" s="49"/>
      <c r="D112" s="8" t="s">
        <v>13</v>
      </c>
      <c r="E112" s="22">
        <v>0</v>
      </c>
      <c r="F112" s="22">
        <v>0</v>
      </c>
      <c r="G112" s="22">
        <v>0</v>
      </c>
      <c r="H112" s="77"/>
      <c r="I112" s="49"/>
      <c r="J112" s="49"/>
      <c r="K112" s="101"/>
      <c r="L112" s="4"/>
    </row>
    <row r="113" spans="1:12" ht="24" customHeight="1" x14ac:dyDescent="0.25">
      <c r="A113" s="50"/>
      <c r="B113" s="50"/>
      <c r="C113" s="49"/>
      <c r="D113" s="8" t="s">
        <v>14</v>
      </c>
      <c r="E113" s="22">
        <v>55526.7</v>
      </c>
      <c r="F113" s="22">
        <v>8958</v>
      </c>
      <c r="G113" s="22">
        <v>8958</v>
      </c>
      <c r="H113" s="77"/>
      <c r="I113" s="49"/>
      <c r="J113" s="49"/>
      <c r="K113" s="101"/>
      <c r="L113" s="4"/>
    </row>
    <row r="114" spans="1:12" ht="27" customHeight="1" x14ac:dyDescent="0.25">
      <c r="A114" s="50">
        <v>20</v>
      </c>
      <c r="B114" s="50" t="s">
        <v>96</v>
      </c>
      <c r="C114" s="49" t="s">
        <v>15</v>
      </c>
      <c r="D114" s="8" t="s">
        <v>11</v>
      </c>
      <c r="E114" s="22">
        <f>E117+E116+E115</f>
        <v>47362.400000000001</v>
      </c>
      <c r="F114" s="22">
        <f>F117+F116+F115</f>
        <v>9381.7000000000007</v>
      </c>
      <c r="G114" s="22">
        <f t="shared" ref="G114" si="44">G117+G116+G115</f>
        <v>9381.7000000000007</v>
      </c>
      <c r="H114" s="77" t="s">
        <v>103</v>
      </c>
      <c r="I114" s="49" t="s">
        <v>27</v>
      </c>
      <c r="J114" s="49">
        <v>100</v>
      </c>
      <c r="K114" s="49" t="s">
        <v>133</v>
      </c>
      <c r="L114" s="4"/>
    </row>
    <row r="115" spans="1:12" ht="27" customHeight="1" x14ac:dyDescent="0.25">
      <c r="A115" s="50"/>
      <c r="B115" s="50"/>
      <c r="C115" s="49"/>
      <c r="D115" s="8" t="s">
        <v>12</v>
      </c>
      <c r="E115" s="22">
        <v>0</v>
      </c>
      <c r="F115" s="22">
        <v>0</v>
      </c>
      <c r="G115" s="22">
        <v>0</v>
      </c>
      <c r="H115" s="77"/>
      <c r="I115" s="49"/>
      <c r="J115" s="49"/>
      <c r="K115" s="49"/>
      <c r="L115" s="4"/>
    </row>
    <row r="116" spans="1:12" ht="27" customHeight="1" x14ac:dyDescent="0.25">
      <c r="A116" s="50"/>
      <c r="B116" s="50"/>
      <c r="C116" s="49"/>
      <c r="D116" s="8" t="s">
        <v>13</v>
      </c>
      <c r="E116" s="22">
        <v>25855</v>
      </c>
      <c r="F116" s="22">
        <v>5147.2</v>
      </c>
      <c r="G116" s="22">
        <v>5147.2</v>
      </c>
      <c r="H116" s="77"/>
      <c r="I116" s="49"/>
      <c r="J116" s="49"/>
      <c r="K116" s="49"/>
      <c r="L116" s="4"/>
    </row>
    <row r="117" spans="1:12" ht="27" customHeight="1" x14ac:dyDescent="0.25">
      <c r="A117" s="50"/>
      <c r="B117" s="50"/>
      <c r="C117" s="49"/>
      <c r="D117" s="8" t="s">
        <v>14</v>
      </c>
      <c r="E117" s="22">
        <v>21507.4</v>
      </c>
      <c r="F117" s="22">
        <v>4234.5</v>
      </c>
      <c r="G117" s="22">
        <v>4234.5</v>
      </c>
      <c r="H117" s="77"/>
      <c r="I117" s="49"/>
      <c r="J117" s="49"/>
      <c r="K117" s="49"/>
      <c r="L117" s="4"/>
    </row>
    <row r="118" spans="1:12" ht="21" customHeight="1" x14ac:dyDescent="0.25">
      <c r="A118" s="50">
        <v>21</v>
      </c>
      <c r="B118" s="50" t="s">
        <v>97</v>
      </c>
      <c r="C118" s="49" t="s">
        <v>98</v>
      </c>
      <c r="D118" s="8" t="s">
        <v>11</v>
      </c>
      <c r="E118" s="22">
        <f>E120+E119</f>
        <v>94.8</v>
      </c>
      <c r="F118" s="21">
        <f t="shared" ref="F118:G118" si="45">F120+F119</f>
        <v>24</v>
      </c>
      <c r="G118" s="22">
        <f t="shared" si="45"/>
        <v>18.7</v>
      </c>
      <c r="H118" s="77" t="s">
        <v>102</v>
      </c>
      <c r="I118" s="49" t="s">
        <v>27</v>
      </c>
      <c r="J118" s="49">
        <v>95</v>
      </c>
      <c r="K118" s="49">
        <v>19.7</v>
      </c>
      <c r="L118" s="4"/>
    </row>
    <row r="119" spans="1:12" ht="21" customHeight="1" x14ac:dyDescent="0.25">
      <c r="A119" s="50"/>
      <c r="B119" s="50"/>
      <c r="C119" s="49"/>
      <c r="D119" s="8" t="s">
        <v>13</v>
      </c>
      <c r="E119" s="22">
        <v>0</v>
      </c>
      <c r="F119" s="22">
        <v>0</v>
      </c>
      <c r="G119" s="22">
        <v>0</v>
      </c>
      <c r="H119" s="77"/>
      <c r="I119" s="49"/>
      <c r="J119" s="49"/>
      <c r="K119" s="49"/>
      <c r="L119" s="4"/>
    </row>
    <row r="120" spans="1:12" ht="21" customHeight="1" x14ac:dyDescent="0.25">
      <c r="A120" s="50"/>
      <c r="B120" s="50"/>
      <c r="C120" s="49"/>
      <c r="D120" s="8" t="s">
        <v>14</v>
      </c>
      <c r="E120" s="22">
        <v>94.8</v>
      </c>
      <c r="F120" s="21">
        <v>24</v>
      </c>
      <c r="G120" s="22">
        <v>18.7</v>
      </c>
      <c r="H120" s="77"/>
      <c r="I120" s="49"/>
      <c r="J120" s="49"/>
      <c r="K120" s="49"/>
      <c r="L120" s="4"/>
    </row>
    <row r="121" spans="1:12" ht="21" customHeight="1" x14ac:dyDescent="0.25">
      <c r="A121" s="50">
        <v>22</v>
      </c>
      <c r="B121" s="51" t="s">
        <v>111</v>
      </c>
      <c r="C121" s="49" t="s">
        <v>112</v>
      </c>
      <c r="D121" s="16" t="s">
        <v>11</v>
      </c>
      <c r="E121" s="22">
        <f>E123+E122</f>
        <v>10275.5</v>
      </c>
      <c r="F121" s="21">
        <f t="shared" ref="F121:G121" si="46">F123+F122</f>
        <v>1771.6</v>
      </c>
      <c r="G121" s="22">
        <f t="shared" si="46"/>
        <v>1771.6</v>
      </c>
      <c r="H121" s="77"/>
      <c r="I121" s="49"/>
      <c r="J121" s="49"/>
      <c r="K121" s="49"/>
      <c r="L121" s="4"/>
    </row>
    <row r="122" spans="1:12" ht="21" customHeight="1" x14ac:dyDescent="0.25">
      <c r="A122" s="50"/>
      <c r="B122" s="52"/>
      <c r="C122" s="49"/>
      <c r="D122" s="16" t="s">
        <v>12</v>
      </c>
      <c r="E122" s="22">
        <v>0</v>
      </c>
      <c r="F122" s="22">
        <v>0</v>
      </c>
      <c r="G122" s="22">
        <v>0</v>
      </c>
      <c r="H122" s="77"/>
      <c r="I122" s="49"/>
      <c r="J122" s="49"/>
      <c r="K122" s="49"/>
      <c r="L122" s="4"/>
    </row>
    <row r="123" spans="1:12" ht="36.75" customHeight="1" x14ac:dyDescent="0.25">
      <c r="A123" s="50"/>
      <c r="B123" s="53"/>
      <c r="C123" s="49"/>
      <c r="D123" s="16" t="s">
        <v>14</v>
      </c>
      <c r="E123" s="22">
        <v>10275.5</v>
      </c>
      <c r="F123" s="21">
        <v>1771.6</v>
      </c>
      <c r="G123" s="22">
        <v>1771.6</v>
      </c>
      <c r="H123" s="77"/>
      <c r="I123" s="49"/>
      <c r="J123" s="49"/>
      <c r="K123" s="49"/>
      <c r="L123" s="4"/>
    </row>
    <row r="124" spans="1:12" ht="26.25" customHeight="1" x14ac:dyDescent="0.25">
      <c r="A124" s="91">
        <v>23</v>
      </c>
      <c r="B124" s="87" t="s">
        <v>100</v>
      </c>
      <c r="C124" s="63"/>
      <c r="D124" s="20" t="s">
        <v>11</v>
      </c>
      <c r="E124" s="22">
        <f>E128+E132</f>
        <v>2065230.6</v>
      </c>
      <c r="F124" s="22">
        <v>497596.8</v>
      </c>
      <c r="G124" s="22">
        <v>497596.8</v>
      </c>
      <c r="H124" s="75"/>
      <c r="I124" s="63"/>
      <c r="J124" s="63"/>
      <c r="K124" s="63"/>
      <c r="L124" s="4"/>
    </row>
    <row r="125" spans="1:12" ht="24.75" customHeight="1" x14ac:dyDescent="0.25">
      <c r="A125" s="92"/>
      <c r="B125" s="88"/>
      <c r="C125" s="64"/>
      <c r="D125" s="20" t="s">
        <v>12</v>
      </c>
      <c r="E125" s="22">
        <f>E129+E133</f>
        <v>1161999.1000000001</v>
      </c>
      <c r="F125" s="22">
        <f t="shared" ref="F125:G125" si="47">F129+F133</f>
        <v>247431.8</v>
      </c>
      <c r="G125" s="22">
        <f t="shared" si="47"/>
        <v>247431.8</v>
      </c>
      <c r="H125" s="76"/>
      <c r="I125" s="64"/>
      <c r="J125" s="64"/>
      <c r="K125" s="64"/>
      <c r="L125" s="4"/>
    </row>
    <row r="126" spans="1:12" ht="24.75" customHeight="1" x14ac:dyDescent="0.25">
      <c r="A126" s="92"/>
      <c r="B126" s="88"/>
      <c r="C126" s="64"/>
      <c r="D126" s="20" t="s">
        <v>13</v>
      </c>
      <c r="E126" s="22">
        <f>E130+E134</f>
        <v>882578.7</v>
      </c>
      <c r="F126" s="22">
        <f t="shared" ref="F126:G126" si="48">F130+F134</f>
        <v>245189.1</v>
      </c>
      <c r="G126" s="22">
        <f t="shared" si="48"/>
        <v>245189.1</v>
      </c>
      <c r="H126" s="76"/>
      <c r="I126" s="64"/>
      <c r="J126" s="64"/>
      <c r="K126" s="64"/>
      <c r="L126" s="4"/>
    </row>
    <row r="127" spans="1:12" ht="24.75" customHeight="1" x14ac:dyDescent="0.25">
      <c r="A127" s="92"/>
      <c r="B127" s="88"/>
      <c r="C127" s="65"/>
      <c r="D127" s="20" t="s">
        <v>14</v>
      </c>
      <c r="E127" s="22">
        <f>E131+E135</f>
        <v>20652.8</v>
      </c>
      <c r="F127" s="22">
        <f t="shared" ref="F127:G127" si="49">F131+F135</f>
        <v>4976</v>
      </c>
      <c r="G127" s="22">
        <f t="shared" si="49"/>
        <v>4976</v>
      </c>
      <c r="H127" s="90"/>
      <c r="I127" s="65"/>
      <c r="J127" s="65"/>
      <c r="K127" s="65"/>
      <c r="L127" s="4"/>
    </row>
    <row r="128" spans="1:12" ht="22.5" customHeight="1" x14ac:dyDescent="0.25">
      <c r="A128" s="92"/>
      <c r="B128" s="88"/>
      <c r="C128" s="49" t="s">
        <v>44</v>
      </c>
      <c r="D128" s="8" t="s">
        <v>11</v>
      </c>
      <c r="E128" s="22">
        <f>E129+E130+E131</f>
        <v>206060.7</v>
      </c>
      <c r="F128" s="22">
        <f t="shared" ref="F128:G128" si="50">F129+F130+F131</f>
        <v>23335.9</v>
      </c>
      <c r="G128" s="22">
        <f t="shared" si="50"/>
        <v>23335.9</v>
      </c>
      <c r="H128" s="87" t="s">
        <v>45</v>
      </c>
      <c r="I128" s="63" t="s">
        <v>27</v>
      </c>
      <c r="J128" s="66">
        <v>85</v>
      </c>
      <c r="K128" s="66">
        <v>79</v>
      </c>
    </row>
    <row r="129" spans="1:11" ht="18" customHeight="1" x14ac:dyDescent="0.25">
      <c r="A129" s="92"/>
      <c r="B129" s="88"/>
      <c r="C129" s="49"/>
      <c r="D129" s="8" t="s">
        <v>12</v>
      </c>
      <c r="E129" s="22">
        <v>0</v>
      </c>
      <c r="F129" s="22">
        <v>0</v>
      </c>
      <c r="G129" s="22">
        <v>0</v>
      </c>
      <c r="H129" s="89"/>
      <c r="I129" s="65"/>
      <c r="J129" s="68"/>
      <c r="K129" s="68"/>
    </row>
    <row r="130" spans="1:11" ht="30" customHeight="1" x14ac:dyDescent="0.25">
      <c r="A130" s="92"/>
      <c r="B130" s="88"/>
      <c r="C130" s="49"/>
      <c r="D130" s="8" t="s">
        <v>13</v>
      </c>
      <c r="E130" s="22">
        <v>204000</v>
      </c>
      <c r="F130" s="22">
        <v>23102.5</v>
      </c>
      <c r="G130" s="22">
        <v>23102.5</v>
      </c>
      <c r="H130" s="87" t="s">
        <v>116</v>
      </c>
      <c r="I130" s="63" t="s">
        <v>117</v>
      </c>
      <c r="J130" s="66">
        <v>107.54</v>
      </c>
      <c r="K130" s="66">
        <v>0</v>
      </c>
    </row>
    <row r="131" spans="1:11" ht="37.5" customHeight="1" x14ac:dyDescent="0.25">
      <c r="A131" s="92"/>
      <c r="B131" s="88"/>
      <c r="C131" s="49"/>
      <c r="D131" s="8" t="s">
        <v>14</v>
      </c>
      <c r="E131" s="22">
        <v>2060.6999999999998</v>
      </c>
      <c r="F131" s="22">
        <v>233.4</v>
      </c>
      <c r="G131" s="22">
        <v>233.4</v>
      </c>
      <c r="H131" s="89"/>
      <c r="I131" s="65"/>
      <c r="J131" s="68"/>
      <c r="K131" s="68"/>
    </row>
    <row r="132" spans="1:11" ht="24.75" customHeight="1" x14ac:dyDescent="0.25">
      <c r="A132" s="92"/>
      <c r="B132" s="88"/>
      <c r="C132" s="63" t="s">
        <v>18</v>
      </c>
      <c r="D132" s="20" t="s">
        <v>11</v>
      </c>
      <c r="E132" s="22">
        <f>E133+E134+E135</f>
        <v>1859169.9000000001</v>
      </c>
      <c r="F132" s="22">
        <f t="shared" ref="F132:G132" si="51">F133+F134+F135</f>
        <v>474261</v>
      </c>
      <c r="G132" s="22">
        <f t="shared" si="51"/>
        <v>474261</v>
      </c>
      <c r="H132" s="12"/>
      <c r="I132" s="34"/>
      <c r="J132" s="35"/>
      <c r="K132" s="35"/>
    </row>
    <row r="133" spans="1:11" ht="24.75" customHeight="1" x14ac:dyDescent="0.25">
      <c r="A133" s="92"/>
      <c r="B133" s="88"/>
      <c r="C133" s="64"/>
      <c r="D133" s="20" t="s">
        <v>12</v>
      </c>
      <c r="E133" s="22">
        <v>1161999.1000000001</v>
      </c>
      <c r="F133" s="22">
        <v>247431.8</v>
      </c>
      <c r="G133" s="22">
        <v>247431.8</v>
      </c>
      <c r="H133" s="12"/>
      <c r="I133" s="34"/>
      <c r="J133" s="35"/>
      <c r="K133" s="35"/>
    </row>
    <row r="134" spans="1:11" ht="24.75" customHeight="1" x14ac:dyDescent="0.25">
      <c r="A134" s="92"/>
      <c r="B134" s="88"/>
      <c r="C134" s="64"/>
      <c r="D134" s="20" t="s">
        <v>13</v>
      </c>
      <c r="E134" s="22">
        <v>678578.7</v>
      </c>
      <c r="F134" s="22">
        <v>222086.6</v>
      </c>
      <c r="G134" s="22">
        <v>222086.6</v>
      </c>
      <c r="H134" s="12"/>
      <c r="I134" s="34"/>
      <c r="J134" s="35"/>
      <c r="K134" s="35"/>
    </row>
    <row r="135" spans="1:11" ht="23.25" customHeight="1" x14ac:dyDescent="0.25">
      <c r="A135" s="93"/>
      <c r="B135" s="89"/>
      <c r="C135" s="65"/>
      <c r="D135" s="20" t="s">
        <v>14</v>
      </c>
      <c r="E135" s="22">
        <v>18592.099999999999</v>
      </c>
      <c r="F135" s="22">
        <v>4742.6000000000004</v>
      </c>
      <c r="G135" s="22">
        <v>4742.6000000000004</v>
      </c>
      <c r="H135" s="12"/>
      <c r="I135" s="34"/>
      <c r="J135" s="35"/>
      <c r="K135" s="35"/>
    </row>
    <row r="136" spans="1:11" ht="16.5" customHeight="1" x14ac:dyDescent="0.25">
      <c r="A136" s="50">
        <v>24</v>
      </c>
      <c r="B136" s="50" t="s">
        <v>99</v>
      </c>
      <c r="C136" s="49" t="s">
        <v>120</v>
      </c>
      <c r="D136" s="9" t="s">
        <v>11</v>
      </c>
      <c r="E136" s="22">
        <f>E137+E138+E139</f>
        <v>488337.80000000005</v>
      </c>
      <c r="F136" s="22">
        <f>F137+F138+F139</f>
        <v>0</v>
      </c>
      <c r="G136" s="22">
        <f t="shared" ref="G136" si="52">G137+G138+G139</f>
        <v>0</v>
      </c>
      <c r="H136" s="55" t="s">
        <v>132</v>
      </c>
      <c r="I136" s="54" t="s">
        <v>16</v>
      </c>
      <c r="J136" s="54">
        <v>1</v>
      </c>
      <c r="K136" s="54">
        <v>0</v>
      </c>
    </row>
    <row r="137" spans="1:11" ht="16.5" customHeight="1" x14ac:dyDescent="0.25">
      <c r="A137" s="50"/>
      <c r="B137" s="50"/>
      <c r="C137" s="49"/>
      <c r="D137" s="9" t="s">
        <v>12</v>
      </c>
      <c r="E137" s="22">
        <v>339959.9</v>
      </c>
      <c r="F137" s="22">
        <v>0</v>
      </c>
      <c r="G137" s="22">
        <v>0</v>
      </c>
      <c r="H137" s="56"/>
      <c r="I137" s="54"/>
      <c r="J137" s="54"/>
      <c r="K137" s="54"/>
    </row>
    <row r="138" spans="1:11" ht="16.5" customHeight="1" x14ac:dyDescent="0.25">
      <c r="A138" s="50"/>
      <c r="B138" s="50"/>
      <c r="C138" s="49"/>
      <c r="D138" s="9" t="s">
        <v>13</v>
      </c>
      <c r="E138" s="22">
        <v>101546.5</v>
      </c>
      <c r="F138" s="22">
        <v>0</v>
      </c>
      <c r="G138" s="22">
        <v>0</v>
      </c>
      <c r="H138" s="56"/>
      <c r="I138" s="54"/>
      <c r="J138" s="54"/>
      <c r="K138" s="54"/>
    </row>
    <row r="139" spans="1:11" ht="16.5" customHeight="1" x14ac:dyDescent="0.25">
      <c r="A139" s="50"/>
      <c r="B139" s="50"/>
      <c r="C139" s="49"/>
      <c r="D139" s="9" t="s">
        <v>14</v>
      </c>
      <c r="E139" s="22">
        <v>46831.4</v>
      </c>
      <c r="F139" s="22">
        <v>0</v>
      </c>
      <c r="G139" s="22">
        <v>0</v>
      </c>
      <c r="H139" s="57"/>
      <c r="I139" s="54"/>
      <c r="J139" s="54"/>
      <c r="K139" s="54"/>
    </row>
    <row r="140" spans="1:11" ht="36" customHeight="1" x14ac:dyDescent="0.25">
      <c r="A140" s="63">
        <v>25</v>
      </c>
      <c r="B140" s="87" t="s">
        <v>110</v>
      </c>
      <c r="C140" s="49"/>
      <c r="D140" s="17" t="s">
        <v>11</v>
      </c>
      <c r="E140" s="22">
        <f t="shared" ref="E140:G142" si="53">E144+E148</f>
        <v>343879.8</v>
      </c>
      <c r="F140" s="22">
        <f t="shared" si="53"/>
        <v>0</v>
      </c>
      <c r="G140" s="22">
        <f t="shared" si="53"/>
        <v>0</v>
      </c>
      <c r="H140" s="55" t="s">
        <v>131</v>
      </c>
      <c r="I140" s="54" t="s">
        <v>84</v>
      </c>
      <c r="J140" s="54">
        <v>1</v>
      </c>
      <c r="K140" s="54">
        <v>0</v>
      </c>
    </row>
    <row r="141" spans="1:11" ht="36" customHeight="1" x14ac:dyDescent="0.25">
      <c r="A141" s="64"/>
      <c r="B141" s="88"/>
      <c r="C141" s="49"/>
      <c r="D141" s="17" t="s">
        <v>12</v>
      </c>
      <c r="E141" s="22">
        <f t="shared" si="53"/>
        <v>330124.40000000002</v>
      </c>
      <c r="F141" s="22">
        <f t="shared" si="53"/>
        <v>0</v>
      </c>
      <c r="G141" s="22">
        <f t="shared" si="53"/>
        <v>0</v>
      </c>
      <c r="H141" s="56"/>
      <c r="I141" s="54"/>
      <c r="J141" s="54"/>
      <c r="K141" s="54"/>
    </row>
    <row r="142" spans="1:11" ht="36" customHeight="1" x14ac:dyDescent="0.25">
      <c r="A142" s="64"/>
      <c r="B142" s="88"/>
      <c r="C142" s="49"/>
      <c r="D142" s="17" t="s">
        <v>13</v>
      </c>
      <c r="E142" s="22">
        <f t="shared" si="53"/>
        <v>12379.8</v>
      </c>
      <c r="F142" s="22">
        <f t="shared" si="53"/>
        <v>0</v>
      </c>
      <c r="G142" s="22">
        <f t="shared" si="53"/>
        <v>0</v>
      </c>
      <c r="H142" s="56"/>
      <c r="I142" s="54"/>
      <c r="J142" s="54"/>
      <c r="K142" s="54"/>
    </row>
    <row r="143" spans="1:11" ht="36" customHeight="1" x14ac:dyDescent="0.25">
      <c r="A143" s="64"/>
      <c r="B143" s="88"/>
      <c r="C143" s="49"/>
      <c r="D143" s="17" t="s">
        <v>14</v>
      </c>
      <c r="E143" s="22">
        <f>E147+E151</f>
        <v>1375.6</v>
      </c>
      <c r="F143" s="22">
        <f t="shared" ref="F143:G143" si="54">F147+F151</f>
        <v>0</v>
      </c>
      <c r="G143" s="22">
        <f t="shared" si="54"/>
        <v>0</v>
      </c>
      <c r="H143" s="57"/>
      <c r="I143" s="54"/>
      <c r="J143" s="54"/>
      <c r="K143" s="54"/>
    </row>
    <row r="144" spans="1:11" ht="18" hidden="1" customHeight="1" x14ac:dyDescent="0.25">
      <c r="A144" s="64"/>
      <c r="B144" s="88"/>
      <c r="C144" s="49" t="s">
        <v>29</v>
      </c>
      <c r="D144" s="9" t="s">
        <v>11</v>
      </c>
      <c r="E144" s="22">
        <f>E145+E146+E147</f>
        <v>0</v>
      </c>
      <c r="F144" s="22">
        <f t="shared" ref="F144:G144" si="55">F145+F146+F147</f>
        <v>0</v>
      </c>
      <c r="G144" s="22">
        <f t="shared" si="55"/>
        <v>0</v>
      </c>
      <c r="H144" s="55"/>
      <c r="I144" s="54"/>
      <c r="J144" s="54"/>
      <c r="K144" s="54"/>
    </row>
    <row r="145" spans="1:11" ht="18" hidden="1" customHeight="1" x14ac:dyDescent="0.25">
      <c r="A145" s="64"/>
      <c r="B145" s="88"/>
      <c r="C145" s="49"/>
      <c r="D145" s="9" t="s">
        <v>12</v>
      </c>
      <c r="E145" s="22">
        <v>0</v>
      </c>
      <c r="F145" s="22">
        <v>0</v>
      </c>
      <c r="G145" s="22">
        <v>0</v>
      </c>
      <c r="H145" s="56"/>
      <c r="I145" s="54"/>
      <c r="J145" s="54"/>
      <c r="K145" s="54"/>
    </row>
    <row r="146" spans="1:11" ht="18" hidden="1" customHeight="1" x14ac:dyDescent="0.25">
      <c r="A146" s="64"/>
      <c r="B146" s="88"/>
      <c r="C146" s="49"/>
      <c r="D146" s="9" t="s">
        <v>13</v>
      </c>
      <c r="E146" s="22">
        <v>0</v>
      </c>
      <c r="F146" s="22">
        <v>0</v>
      </c>
      <c r="G146" s="22">
        <v>0</v>
      </c>
      <c r="H146" s="56"/>
      <c r="I146" s="54"/>
      <c r="J146" s="54"/>
      <c r="K146" s="54"/>
    </row>
    <row r="147" spans="1:11" ht="18" hidden="1" customHeight="1" x14ac:dyDescent="0.25">
      <c r="A147" s="64"/>
      <c r="B147" s="88"/>
      <c r="C147" s="49"/>
      <c r="D147" s="9" t="s">
        <v>14</v>
      </c>
      <c r="E147" s="22">
        <v>0</v>
      </c>
      <c r="F147" s="22">
        <v>0</v>
      </c>
      <c r="G147" s="22">
        <v>0</v>
      </c>
      <c r="H147" s="57"/>
      <c r="I147" s="54"/>
      <c r="J147" s="54"/>
      <c r="K147" s="54"/>
    </row>
    <row r="148" spans="1:11" ht="33.75" customHeight="1" x14ac:dyDescent="0.25">
      <c r="A148" s="64"/>
      <c r="B148" s="88"/>
      <c r="C148" s="49" t="s">
        <v>44</v>
      </c>
      <c r="D148" s="17" t="s">
        <v>11</v>
      </c>
      <c r="E148" s="22">
        <f>E149+E150+E151</f>
        <v>343879.8</v>
      </c>
      <c r="F148" s="22">
        <f t="shared" ref="F148:G148" si="56">F149+F150+F151</f>
        <v>0</v>
      </c>
      <c r="G148" s="22">
        <f t="shared" si="56"/>
        <v>0</v>
      </c>
      <c r="H148" s="55" t="s">
        <v>130</v>
      </c>
      <c r="I148" s="54" t="s">
        <v>84</v>
      </c>
      <c r="J148" s="54">
        <v>1</v>
      </c>
      <c r="K148" s="54">
        <v>0</v>
      </c>
    </row>
    <row r="149" spans="1:11" ht="30.75" customHeight="1" x14ac:dyDescent="0.25">
      <c r="A149" s="64"/>
      <c r="B149" s="88"/>
      <c r="C149" s="49"/>
      <c r="D149" s="17" t="s">
        <v>12</v>
      </c>
      <c r="E149" s="22">
        <v>330124.40000000002</v>
      </c>
      <c r="F149" s="22">
        <v>0</v>
      </c>
      <c r="G149" s="22">
        <v>0</v>
      </c>
      <c r="H149" s="56"/>
      <c r="I149" s="54"/>
      <c r="J149" s="54"/>
      <c r="K149" s="54"/>
    </row>
    <row r="150" spans="1:11" ht="36.75" customHeight="1" x14ac:dyDescent="0.25">
      <c r="A150" s="64"/>
      <c r="B150" s="88"/>
      <c r="C150" s="49"/>
      <c r="D150" s="17" t="s">
        <v>13</v>
      </c>
      <c r="E150" s="22">
        <v>12379.8</v>
      </c>
      <c r="F150" s="22">
        <v>0</v>
      </c>
      <c r="G150" s="22">
        <v>0</v>
      </c>
      <c r="H150" s="56"/>
      <c r="I150" s="54"/>
      <c r="J150" s="54"/>
      <c r="K150" s="54"/>
    </row>
    <row r="151" spans="1:11" ht="28.5" customHeight="1" x14ac:dyDescent="0.25">
      <c r="A151" s="65"/>
      <c r="B151" s="89"/>
      <c r="C151" s="49"/>
      <c r="D151" s="17" t="s">
        <v>14</v>
      </c>
      <c r="E151" s="22">
        <v>1375.6</v>
      </c>
      <c r="F151" s="22">
        <v>0</v>
      </c>
      <c r="G151" s="22">
        <v>0</v>
      </c>
      <c r="H151" s="57"/>
      <c r="I151" s="54"/>
      <c r="J151" s="54"/>
      <c r="K151" s="54"/>
    </row>
    <row r="152" spans="1:11" ht="18.75" customHeight="1" x14ac:dyDescent="0.25">
      <c r="A152" s="50">
        <v>26</v>
      </c>
      <c r="B152" s="51" t="s">
        <v>90</v>
      </c>
      <c r="C152" s="49" t="s">
        <v>44</v>
      </c>
      <c r="D152" s="16" t="s">
        <v>11</v>
      </c>
      <c r="E152" s="22">
        <f>E153+E154+E155</f>
        <v>27454.3</v>
      </c>
      <c r="F152" s="22">
        <f t="shared" ref="F152:G152" si="57">F153+F154+F155</f>
        <v>0</v>
      </c>
      <c r="G152" s="22">
        <f t="shared" si="57"/>
        <v>0</v>
      </c>
      <c r="H152" s="50" t="s">
        <v>126</v>
      </c>
      <c r="I152" s="49" t="s">
        <v>84</v>
      </c>
      <c r="J152" s="49">
        <v>1</v>
      </c>
      <c r="K152" s="49">
        <v>0</v>
      </c>
    </row>
    <row r="153" spans="1:11" ht="21" customHeight="1" x14ac:dyDescent="0.25">
      <c r="A153" s="50"/>
      <c r="B153" s="52"/>
      <c r="C153" s="49"/>
      <c r="D153" s="16" t="s">
        <v>12</v>
      </c>
      <c r="E153" s="22">
        <v>26092.5</v>
      </c>
      <c r="F153" s="22">
        <v>0</v>
      </c>
      <c r="G153" s="22">
        <v>0</v>
      </c>
      <c r="H153" s="50"/>
      <c r="I153" s="49"/>
      <c r="J153" s="49"/>
      <c r="K153" s="49"/>
    </row>
    <row r="154" spans="1:11" ht="22.5" customHeight="1" x14ac:dyDescent="0.25">
      <c r="A154" s="50"/>
      <c r="B154" s="52"/>
      <c r="C154" s="49"/>
      <c r="D154" s="16" t="s">
        <v>13</v>
      </c>
      <c r="E154" s="22">
        <v>1087.2</v>
      </c>
      <c r="F154" s="22">
        <v>0</v>
      </c>
      <c r="G154" s="22">
        <v>0</v>
      </c>
      <c r="H154" s="50"/>
      <c r="I154" s="49"/>
      <c r="J154" s="49"/>
      <c r="K154" s="49"/>
    </row>
    <row r="155" spans="1:11" ht="18.75" customHeight="1" x14ac:dyDescent="0.25">
      <c r="A155" s="50"/>
      <c r="B155" s="53"/>
      <c r="C155" s="49"/>
      <c r="D155" s="16" t="s">
        <v>14</v>
      </c>
      <c r="E155" s="22">
        <v>274.60000000000002</v>
      </c>
      <c r="F155" s="22">
        <v>0</v>
      </c>
      <c r="G155" s="22">
        <v>0</v>
      </c>
      <c r="H155" s="50"/>
      <c r="I155" s="49"/>
      <c r="J155" s="49"/>
      <c r="K155" s="49"/>
    </row>
    <row r="156" spans="1:11" ht="18.75" hidden="1" customHeight="1" x14ac:dyDescent="0.25">
      <c r="A156" s="50">
        <v>27</v>
      </c>
      <c r="B156" s="78" t="s">
        <v>109</v>
      </c>
      <c r="C156" s="49" t="s">
        <v>89</v>
      </c>
      <c r="D156" s="8" t="s">
        <v>11</v>
      </c>
      <c r="E156" s="22">
        <f>E157+E158+E159</f>
        <v>0</v>
      </c>
      <c r="F156" s="22">
        <f t="shared" ref="F156:G156" si="58">F157+F158+F159</f>
        <v>0</v>
      </c>
      <c r="G156" s="22">
        <f t="shared" si="58"/>
        <v>0</v>
      </c>
      <c r="H156" s="50" t="s">
        <v>115</v>
      </c>
      <c r="I156" s="49" t="s">
        <v>84</v>
      </c>
      <c r="J156" s="49">
        <v>1</v>
      </c>
      <c r="K156" s="49">
        <v>1</v>
      </c>
    </row>
    <row r="157" spans="1:11" ht="30" hidden="1" customHeight="1" x14ac:dyDescent="0.25">
      <c r="A157" s="50"/>
      <c r="B157" s="79"/>
      <c r="C157" s="49"/>
      <c r="D157" s="8" t="s">
        <v>12</v>
      </c>
      <c r="E157" s="22">
        <v>0</v>
      </c>
      <c r="F157" s="22">
        <v>0</v>
      </c>
      <c r="G157" s="22">
        <v>0</v>
      </c>
      <c r="H157" s="50"/>
      <c r="I157" s="49"/>
      <c r="J157" s="49"/>
      <c r="K157" s="49"/>
    </row>
    <row r="158" spans="1:11" ht="27" hidden="1" customHeight="1" x14ac:dyDescent="0.25">
      <c r="A158" s="50"/>
      <c r="B158" s="79"/>
      <c r="C158" s="49"/>
      <c r="D158" s="8" t="s">
        <v>13</v>
      </c>
      <c r="E158" s="22">
        <v>0</v>
      </c>
      <c r="F158" s="22">
        <v>0</v>
      </c>
      <c r="G158" s="22">
        <v>0</v>
      </c>
      <c r="H158" s="50"/>
      <c r="I158" s="49"/>
      <c r="J158" s="49"/>
      <c r="K158" s="49"/>
    </row>
    <row r="159" spans="1:11" ht="26.25" hidden="1" customHeight="1" x14ac:dyDescent="0.25">
      <c r="A159" s="50"/>
      <c r="B159" s="80"/>
      <c r="C159" s="49"/>
      <c r="D159" s="8" t="s">
        <v>14</v>
      </c>
      <c r="E159" s="22">
        <v>0</v>
      </c>
      <c r="F159" s="22">
        <v>0</v>
      </c>
      <c r="G159" s="22">
        <v>0</v>
      </c>
      <c r="H159" s="50"/>
      <c r="I159" s="49"/>
      <c r="J159" s="49"/>
      <c r="K159" s="49"/>
    </row>
    <row r="160" spans="1:11" ht="23.25" customHeight="1" x14ac:dyDescent="0.25">
      <c r="A160" s="8"/>
      <c r="B160" s="60" t="s">
        <v>91</v>
      </c>
      <c r="C160" s="61"/>
      <c r="D160" s="62"/>
      <c r="E160" s="22">
        <f t="shared" ref="E160:F160" si="59">E161+E162+E163</f>
        <v>7171802.0000000009</v>
      </c>
      <c r="F160" s="22">
        <f t="shared" si="59"/>
        <v>1059741.5999999999</v>
      </c>
      <c r="G160" s="22">
        <v>1047798.2</v>
      </c>
      <c r="H160" s="31"/>
      <c r="I160" s="30"/>
      <c r="J160" s="30"/>
      <c r="K160" s="30"/>
    </row>
    <row r="161" spans="1:14" ht="19.5" customHeight="1" x14ac:dyDescent="0.25">
      <c r="A161" s="8"/>
      <c r="B161" s="12"/>
      <c r="C161" s="12"/>
      <c r="D161" s="12" t="s">
        <v>12</v>
      </c>
      <c r="E161" s="22">
        <v>1899157</v>
      </c>
      <c r="F161" s="22">
        <v>266865.2</v>
      </c>
      <c r="G161" s="22">
        <v>266865.2</v>
      </c>
      <c r="H161" s="31"/>
      <c r="I161" s="30"/>
      <c r="J161" s="30"/>
      <c r="K161" s="30"/>
    </row>
    <row r="162" spans="1:14" ht="17.25" customHeight="1" x14ac:dyDescent="0.25">
      <c r="A162" s="8"/>
      <c r="B162" s="12"/>
      <c r="C162" s="12"/>
      <c r="D162" s="12" t="s">
        <v>13</v>
      </c>
      <c r="E162" s="22">
        <f>E11+E27+E37+E46+E49+E52+E65+E68+E71+E74+E77+E87+E102+E105+E109+E112+E116+E119+E126+E138+E142+E154+E158</f>
        <v>4039498.1000000006</v>
      </c>
      <c r="F162" s="22">
        <f>F11+F27+F37+F46+F49+F52+F65+F68+F71+F74+F77+F87+F102+F105+F109+F112+F116+F119+F126+F138+F142+F154+F158</f>
        <v>609539.69999999995</v>
      </c>
      <c r="G162" s="22">
        <f>G11+G27+G37+G46+G49+G52+G65+G68+G71+G74+G77+G87+G102+G105+G109+G112+G116+G119+G126+G138+G142+G154+G158</f>
        <v>609539.69999999995</v>
      </c>
      <c r="H162" s="31"/>
      <c r="I162" s="30"/>
      <c r="J162" s="30"/>
      <c r="K162" s="30"/>
    </row>
    <row r="163" spans="1:14" ht="19.5" customHeight="1" x14ac:dyDescent="0.25">
      <c r="A163" s="8"/>
      <c r="B163" s="12"/>
      <c r="C163" s="12"/>
      <c r="D163" s="12" t="s">
        <v>14</v>
      </c>
      <c r="E163" s="22">
        <f>E12+E28+E38+E47+E50+E53+E62+E66+E69+E72+E82+E88+E93+E97+E103+E106+E110+E113+E117+E120+E123+E127+E139+E159+E143+E155</f>
        <v>1233146.9000000001</v>
      </c>
      <c r="F163" s="22">
        <f>F12+F28+F38+F47+F50+F53+F62+F66+F69+F72+F82+F88+F93+F97+F103+F106+F110+F113+F117+F120+F123+F127+F139+F159+F143+F155</f>
        <v>183336.7</v>
      </c>
      <c r="G163" s="22">
        <f>G12+G28+G38+G47+G50+G53+G62+G66+G69+G72+G82+G88+G93+G97+G103+G106+G110+G113+G117+G120+G123+G127+G139+G159+G143+G155</f>
        <v>171393.40000000002</v>
      </c>
      <c r="H163" s="31"/>
      <c r="I163" s="30"/>
      <c r="J163" s="30"/>
      <c r="K163" s="30"/>
    </row>
    <row r="164" spans="1:14" x14ac:dyDescent="0.25">
      <c r="A164" s="2" t="s">
        <v>125</v>
      </c>
    </row>
    <row r="165" spans="1:14" ht="16.5" x14ac:dyDescent="0.25">
      <c r="A165" s="1"/>
      <c r="M165">
        <v>50</v>
      </c>
      <c r="N165">
        <v>37</v>
      </c>
    </row>
    <row r="166" spans="1:14" ht="16.5" hidden="1" x14ac:dyDescent="0.25">
      <c r="A166" s="1"/>
      <c r="E166" s="28">
        <f>E9+E25+E39+E45+E48+E54+E128+E63+E67+E70+E73+E75+E85+E92+E94+E144+E104+E156</f>
        <v>3283287.9000000004</v>
      </c>
      <c r="F166" s="28">
        <f>F9+F25+F39+F45+F48+F54+F128+F63+F67+F70+F73+F75+F85+F92+F94+F144+F104+F156</f>
        <v>519867.60000000003</v>
      </c>
      <c r="G166" s="28">
        <f>G9+G25+G39+G45+G48+G54+G128+G63+G67+G70+G73+G75+G85+G92+G94+G144+G104+G156</f>
        <v>511836.10000000009</v>
      </c>
    </row>
    <row r="167" spans="1:14" ht="15.75" customHeight="1" x14ac:dyDescent="0.25">
      <c r="A167" s="1" t="s">
        <v>118</v>
      </c>
      <c r="E167" s="28"/>
      <c r="F167" s="28"/>
      <c r="G167" s="28"/>
    </row>
    <row r="168" spans="1:14" ht="15.75" customHeight="1" x14ac:dyDescent="0.25">
      <c r="A168" s="1" t="s">
        <v>75</v>
      </c>
    </row>
    <row r="169" spans="1:14" ht="15.75" customHeight="1" x14ac:dyDescent="0.25">
      <c r="A169" s="1" t="s">
        <v>76</v>
      </c>
      <c r="I169" s="5" t="s">
        <v>108</v>
      </c>
      <c r="L169" s="1" t="s">
        <v>77</v>
      </c>
    </row>
    <row r="170" spans="1:14" hidden="1" x14ac:dyDescent="0.25">
      <c r="A170" s="2"/>
    </row>
    <row r="171" spans="1:14" x14ac:dyDescent="0.25">
      <c r="A171" s="2"/>
    </row>
  </sheetData>
  <mergeCells count="282">
    <mergeCell ref="A124:A135"/>
    <mergeCell ref="H124:H127"/>
    <mergeCell ref="I124:I127"/>
    <mergeCell ref="J124:J127"/>
    <mergeCell ref="H140:H143"/>
    <mergeCell ref="I140:I143"/>
    <mergeCell ref="J140:J143"/>
    <mergeCell ref="K140:K143"/>
    <mergeCell ref="A140:A151"/>
    <mergeCell ref="B140:B151"/>
    <mergeCell ref="H130:H131"/>
    <mergeCell ref="I130:I131"/>
    <mergeCell ref="J130:J131"/>
    <mergeCell ref="K130:K131"/>
    <mergeCell ref="C140:C143"/>
    <mergeCell ref="K124:K127"/>
    <mergeCell ref="C132:C135"/>
    <mergeCell ref="C124:C127"/>
    <mergeCell ref="B124:B135"/>
    <mergeCell ref="H128:H129"/>
    <mergeCell ref="I128:I129"/>
    <mergeCell ref="J128:J129"/>
    <mergeCell ref="K128:K129"/>
    <mergeCell ref="I118:I120"/>
    <mergeCell ref="J118:J120"/>
    <mergeCell ref="A118:A120"/>
    <mergeCell ref="B118:B120"/>
    <mergeCell ref="C118:C120"/>
    <mergeCell ref="A107:A110"/>
    <mergeCell ref="B107:B110"/>
    <mergeCell ref="C107:C110"/>
    <mergeCell ref="C111:C113"/>
    <mergeCell ref="A60:A62"/>
    <mergeCell ref="C83:C84"/>
    <mergeCell ref="A73:A74"/>
    <mergeCell ref="B73:B74"/>
    <mergeCell ref="C73:C74"/>
    <mergeCell ref="A70:A72"/>
    <mergeCell ref="B92:B93"/>
    <mergeCell ref="C67:C69"/>
    <mergeCell ref="H118:H120"/>
    <mergeCell ref="K20:K22"/>
    <mergeCell ref="K9:K12"/>
    <mergeCell ref="I29:I30"/>
    <mergeCell ref="J29:J30"/>
    <mergeCell ref="K29:K30"/>
    <mergeCell ref="K57:K59"/>
    <mergeCell ref="K51:K53"/>
    <mergeCell ref="J57:J59"/>
    <mergeCell ref="J46:J47"/>
    <mergeCell ref="K54:K56"/>
    <mergeCell ref="K46:K47"/>
    <mergeCell ref="J51:J53"/>
    <mergeCell ref="J54:J56"/>
    <mergeCell ref="I46:I47"/>
    <mergeCell ref="I36:I38"/>
    <mergeCell ref="J36:J38"/>
    <mergeCell ref="K36:K38"/>
    <mergeCell ref="K15:K16"/>
    <mergeCell ref="I31:I35"/>
    <mergeCell ref="J31:J35"/>
    <mergeCell ref="K31:K35"/>
    <mergeCell ref="I54:I56"/>
    <mergeCell ref="I51:I53"/>
    <mergeCell ref="I40:I41"/>
    <mergeCell ref="A156:A159"/>
    <mergeCell ref="B156:B159"/>
    <mergeCell ref="C156:C159"/>
    <mergeCell ref="H156:H159"/>
    <mergeCell ref="I156:I159"/>
    <mergeCell ref="J156:J159"/>
    <mergeCell ref="K156:K159"/>
    <mergeCell ref="A63:A66"/>
    <mergeCell ref="B63:B66"/>
    <mergeCell ref="C128:C131"/>
    <mergeCell ref="J64:J66"/>
    <mergeCell ref="K64:K66"/>
    <mergeCell ref="K107:K110"/>
    <mergeCell ref="K136:K139"/>
    <mergeCell ref="K111:K113"/>
    <mergeCell ref="C114:C117"/>
    <mergeCell ref="H114:H117"/>
    <mergeCell ref="I114:I117"/>
    <mergeCell ref="K94:K95"/>
    <mergeCell ref="C98:C99"/>
    <mergeCell ref="H98:H99"/>
    <mergeCell ref="I98:I99"/>
    <mergeCell ref="H96:H97"/>
    <mergeCell ref="H94:H95"/>
    <mergeCell ref="A5:A7"/>
    <mergeCell ref="C5:C7"/>
    <mergeCell ref="D5:D7"/>
    <mergeCell ref="E5:G5"/>
    <mergeCell ref="H5:K5"/>
    <mergeCell ref="E6:E7"/>
    <mergeCell ref="F6:F7"/>
    <mergeCell ref="G6:G7"/>
    <mergeCell ref="H6:H7"/>
    <mergeCell ref="I6:I7"/>
    <mergeCell ref="B5:B7"/>
    <mergeCell ref="J6:J7"/>
    <mergeCell ref="K40:K41"/>
    <mergeCell ref="K75:K78"/>
    <mergeCell ref="H79:H80"/>
    <mergeCell ref="I79:I80"/>
    <mergeCell ref="J79:J80"/>
    <mergeCell ref="K79:K80"/>
    <mergeCell ref="K68:K69"/>
    <mergeCell ref="H60:H62"/>
    <mergeCell ref="K70:K72"/>
    <mergeCell ref="I60:I62"/>
    <mergeCell ref="I68:I69"/>
    <mergeCell ref="H51:H53"/>
    <mergeCell ref="H40:H41"/>
    <mergeCell ref="K81:K82"/>
    <mergeCell ref="H75:H78"/>
    <mergeCell ref="I75:I78"/>
    <mergeCell ref="J75:J78"/>
    <mergeCell ref="A136:A139"/>
    <mergeCell ref="B136:B139"/>
    <mergeCell ref="C136:C139"/>
    <mergeCell ref="H136:H139"/>
    <mergeCell ref="I136:I139"/>
    <mergeCell ref="J136:J139"/>
    <mergeCell ref="A121:A123"/>
    <mergeCell ref="K96:K97"/>
    <mergeCell ref="B104:B106"/>
    <mergeCell ref="C104:C106"/>
    <mergeCell ref="H104:H106"/>
    <mergeCell ref="I104:I106"/>
    <mergeCell ref="J104:J106"/>
    <mergeCell ref="K104:K106"/>
    <mergeCell ref="K100:K101"/>
    <mergeCell ref="K92:K93"/>
    <mergeCell ref="C92:C93"/>
    <mergeCell ref="A104:A106"/>
    <mergeCell ref="I83:I84"/>
    <mergeCell ref="J83:J84"/>
    <mergeCell ref="J98:J99"/>
    <mergeCell ref="I94:I95"/>
    <mergeCell ref="J94:J95"/>
    <mergeCell ref="A45:A47"/>
    <mergeCell ref="A36:A44"/>
    <mergeCell ref="G89:G91"/>
    <mergeCell ref="B70:B72"/>
    <mergeCell ref="C70:C72"/>
    <mergeCell ref="C79:C82"/>
    <mergeCell ref="A75:A84"/>
    <mergeCell ref="B75:B84"/>
    <mergeCell ref="J40:J41"/>
    <mergeCell ref="B51:B59"/>
    <mergeCell ref="B45:B47"/>
    <mergeCell ref="C45:C47"/>
    <mergeCell ref="B36:B44"/>
    <mergeCell ref="C36:C38"/>
    <mergeCell ref="C42:C44"/>
    <mergeCell ref="H36:H38"/>
    <mergeCell ref="C51:C53"/>
    <mergeCell ref="C54:C56"/>
    <mergeCell ref="C39:C41"/>
    <mergeCell ref="C57:C59"/>
    <mergeCell ref="A92:A93"/>
    <mergeCell ref="A25:A35"/>
    <mergeCell ref="A51:A59"/>
    <mergeCell ref="E89:E91"/>
    <mergeCell ref="F89:F91"/>
    <mergeCell ref="I96:I97"/>
    <mergeCell ref="J96:J97"/>
    <mergeCell ref="H92:H93"/>
    <mergeCell ref="I92:I93"/>
    <mergeCell ref="J92:J93"/>
    <mergeCell ref="H81:H82"/>
    <mergeCell ref="I81:I82"/>
    <mergeCell ref="J81:J82"/>
    <mergeCell ref="C29:C32"/>
    <mergeCell ref="H29:H30"/>
    <mergeCell ref="B25:B35"/>
    <mergeCell ref="C25:C28"/>
    <mergeCell ref="H31:H35"/>
    <mergeCell ref="C33:C35"/>
    <mergeCell ref="A85:A91"/>
    <mergeCell ref="A94:A99"/>
    <mergeCell ref="B94:B99"/>
    <mergeCell ref="C94:C95"/>
    <mergeCell ref="C96:C97"/>
    <mergeCell ref="A67:A69"/>
    <mergeCell ref="A2:K2"/>
    <mergeCell ref="A3:K3"/>
    <mergeCell ref="H25:H28"/>
    <mergeCell ref="I25:I28"/>
    <mergeCell ref="J25:J28"/>
    <mergeCell ref="K6:K7"/>
    <mergeCell ref="A48:A50"/>
    <mergeCell ref="B48:B50"/>
    <mergeCell ref="C48:C50"/>
    <mergeCell ref="H9:H12"/>
    <mergeCell ref="I9:I12"/>
    <mergeCell ref="J9:J12"/>
    <mergeCell ref="C20:C22"/>
    <mergeCell ref="H20:H22"/>
    <mergeCell ref="I20:I22"/>
    <mergeCell ref="J20:J22"/>
    <mergeCell ref="C9:C12"/>
    <mergeCell ref="K25:K28"/>
    <mergeCell ref="H46:H47"/>
    <mergeCell ref="A9:A24"/>
    <mergeCell ref="B9:B24"/>
    <mergeCell ref="H15:H16"/>
    <mergeCell ref="I15:I16"/>
    <mergeCell ref="J15:J16"/>
    <mergeCell ref="C13:C16"/>
    <mergeCell ref="H57:H59"/>
    <mergeCell ref="I57:I59"/>
    <mergeCell ref="C17:C19"/>
    <mergeCell ref="H111:H113"/>
    <mergeCell ref="I111:I113"/>
    <mergeCell ref="J111:J113"/>
    <mergeCell ref="A114:A117"/>
    <mergeCell ref="I100:I101"/>
    <mergeCell ref="J100:J101"/>
    <mergeCell ref="J107:J110"/>
    <mergeCell ref="H107:H110"/>
    <mergeCell ref="I107:I110"/>
    <mergeCell ref="H17:H19"/>
    <mergeCell ref="I17:I19"/>
    <mergeCell ref="J17:J19"/>
    <mergeCell ref="A100:A103"/>
    <mergeCell ref="B100:B103"/>
    <mergeCell ref="C100:C103"/>
    <mergeCell ref="A111:A113"/>
    <mergeCell ref="B111:B113"/>
    <mergeCell ref="C23:C24"/>
    <mergeCell ref="H54:H56"/>
    <mergeCell ref="H68:H69"/>
    <mergeCell ref="B160:D160"/>
    <mergeCell ref="J60:J62"/>
    <mergeCell ref="K60:K62"/>
    <mergeCell ref="B67:B69"/>
    <mergeCell ref="C63:C66"/>
    <mergeCell ref="H64:H66"/>
    <mergeCell ref="I64:I66"/>
    <mergeCell ref="H70:H72"/>
    <mergeCell ref="I70:I72"/>
    <mergeCell ref="J70:J72"/>
    <mergeCell ref="B60:B62"/>
    <mergeCell ref="C60:C62"/>
    <mergeCell ref="B85:B91"/>
    <mergeCell ref="C85:C91"/>
    <mergeCell ref="D89:D91"/>
    <mergeCell ref="K98:K99"/>
    <mergeCell ref="J68:J69"/>
    <mergeCell ref="K83:K84"/>
    <mergeCell ref="B121:B123"/>
    <mergeCell ref="C121:C123"/>
    <mergeCell ref="H121:H123"/>
    <mergeCell ref="H83:H84"/>
    <mergeCell ref="K118:K120"/>
    <mergeCell ref="B114:B117"/>
    <mergeCell ref="K17:K19"/>
    <mergeCell ref="I121:I123"/>
    <mergeCell ref="J121:J123"/>
    <mergeCell ref="K121:K123"/>
    <mergeCell ref="A152:A155"/>
    <mergeCell ref="B152:B155"/>
    <mergeCell ref="C152:C155"/>
    <mergeCell ref="H152:H155"/>
    <mergeCell ref="I152:I155"/>
    <mergeCell ref="J152:J155"/>
    <mergeCell ref="K152:K155"/>
    <mergeCell ref="K144:K147"/>
    <mergeCell ref="C148:C151"/>
    <mergeCell ref="H148:H151"/>
    <mergeCell ref="I148:I151"/>
    <mergeCell ref="J148:J151"/>
    <mergeCell ref="K148:K151"/>
    <mergeCell ref="C144:C147"/>
    <mergeCell ref="H144:H147"/>
    <mergeCell ref="I144:I147"/>
    <mergeCell ref="J144:J147"/>
    <mergeCell ref="J114:J117"/>
    <mergeCell ref="K114:K117"/>
    <mergeCell ref="H100:H101"/>
  </mergeCells>
  <pageMargins left="0.39370078740157483" right="0.19685039370078741" top="0.35433070866141736" bottom="0.35433070866141736" header="0.31496062992125984" footer="0.31496062992125984"/>
  <pageSetup paperSize="9" scale="90" fitToHeight="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Рыстакова Оксана Сергеевна</dc:creator>
  <cp:lastModifiedBy>Цацуро Юлия Сергеевна</cp:lastModifiedBy>
  <cp:lastPrinted>2023-02-20T13:23:04Z</cp:lastPrinted>
  <dcterms:created xsi:type="dcterms:W3CDTF">2020-07-10T12:38:28Z</dcterms:created>
  <dcterms:modified xsi:type="dcterms:W3CDTF">2024-07-02T12:52:35Z</dcterms:modified>
</cp:coreProperties>
</file>